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30" windowWidth="15315" windowHeight="8940" tabRatio="943" activeTab="1"/>
  </bookViews>
  <sheets>
    <sheet name="ORS,BURS" sheetId="68" r:id="rId1"/>
    <sheet name="DV" sheetId="64" r:id="rId2"/>
    <sheet name="Sheet4" sheetId="4" state="hidden" r:id="rId3"/>
    <sheet name="FundingSource" sheetId="6" state="hidden" r:id="rId4"/>
    <sheet name="OrganizationFile" sheetId="7" state="hidden" r:id="rId5"/>
  </sheets>
  <definedNames>
    <definedName name="Office_of_the_Schools_Division_Superintendent">DV!$AK$309:$AK$311</definedName>
    <definedName name="_xlnm.Print_Area" localSheetId="1">DV!$A$1:$AF$52</definedName>
    <definedName name="_xlnm.Print_Area" localSheetId="0">'ORS,BURS'!$A$1:$AB$38</definedName>
  </definedNames>
  <calcPr calcId="144525"/>
</workbook>
</file>

<file path=xl/calcChain.xml><?xml version="1.0" encoding="utf-8"?>
<calcChain xmlns="http://schemas.openxmlformats.org/spreadsheetml/2006/main">
  <c r="W10" i="68" l="1"/>
  <c r="S10" i="68"/>
  <c r="F10" i="68"/>
  <c r="F8" i="68"/>
  <c r="F6" i="68"/>
  <c r="F5" i="68"/>
  <c r="AL304" i="64" l="1"/>
  <c r="AL305" i="64"/>
  <c r="AL306" i="64"/>
  <c r="AL307" i="64"/>
  <c r="AL303" i="64"/>
  <c r="N20" i="64"/>
  <c r="Y10" i="68" s="1"/>
  <c r="Y17" i="68" s="1"/>
  <c r="P34" i="68" s="1"/>
  <c r="V38" i="68"/>
  <c r="P38" i="68" l="1"/>
  <c r="Y34" i="68"/>
  <c r="AA2" i="64" l="1"/>
  <c r="B33" i="64"/>
  <c r="Q33" i="64"/>
  <c r="A28" i="64"/>
  <c r="D25" i="68" s="1"/>
  <c r="A27" i="64"/>
  <c r="D23" i="68" s="1"/>
  <c r="W14" i="64"/>
  <c r="A31" i="64"/>
  <c r="Q31" i="64"/>
  <c r="W31" i="64"/>
  <c r="AA5" i="64" l="1"/>
  <c r="Y3" i="68"/>
  <c r="AO307" i="64"/>
  <c r="B18" i="68" l="1"/>
  <c r="Q18" i="68"/>
  <c r="J34" i="68"/>
  <c r="A1" i="68"/>
  <c r="J31" i="68"/>
  <c r="AM305" i="64"/>
  <c r="AN305" i="64"/>
  <c r="AM303" i="64"/>
  <c r="H21" i="64" s="1"/>
  <c r="AN303" i="64"/>
  <c r="H22" i="64" s="1"/>
  <c r="AN304" i="64"/>
  <c r="AM304" i="64"/>
  <c r="AN306" i="64"/>
  <c r="AM306" i="64"/>
  <c r="N22" i="64" l="1"/>
  <c r="AO304" i="64"/>
  <c r="AO305" i="64"/>
  <c r="AO306" i="64"/>
  <c r="AO303" i="64"/>
  <c r="N23" i="64" l="1"/>
  <c r="S35" i="68" s="1"/>
  <c r="B32" i="64"/>
  <c r="Q32" i="64"/>
  <c r="S36" i="68"/>
  <c r="Y36" i="68" s="1"/>
  <c r="AB32" i="64"/>
  <c r="AA14" i="64"/>
  <c r="AB33" i="64"/>
  <c r="C2" i="7"/>
  <c r="C3" i="7"/>
  <c r="C4" i="7"/>
  <c r="C5" i="7"/>
  <c r="C6" i="7"/>
  <c r="C7" i="7"/>
  <c r="C8" i="7"/>
  <c r="C9" i="7"/>
  <c r="C10" i="7"/>
  <c r="C11" i="7"/>
  <c r="C12" i="7"/>
  <c r="C13" i="7"/>
  <c r="C14" i="7"/>
  <c r="A31" i="6"/>
  <c r="A47" i="6"/>
  <c r="A95" i="6"/>
  <c r="A111" i="6"/>
  <c r="A159" i="6"/>
  <c r="A175" i="6"/>
  <c r="A223" i="6"/>
  <c r="A239" i="6"/>
  <c r="A287" i="6"/>
  <c r="A303" i="6"/>
  <c r="C3" i="6"/>
  <c r="A3" i="6" s="1"/>
  <c r="C4" i="6"/>
  <c r="A4" i="6" s="1"/>
  <c r="C5" i="6"/>
  <c r="A5" i="6" s="1"/>
  <c r="C6" i="6"/>
  <c r="A6" i="6" s="1"/>
  <c r="C7" i="6"/>
  <c r="A7" i="6" s="1"/>
  <c r="C8" i="6"/>
  <c r="A8" i="6" s="1"/>
  <c r="C9" i="6"/>
  <c r="A9" i="6" s="1"/>
  <c r="C10" i="6"/>
  <c r="A10" i="6" s="1"/>
  <c r="C11" i="6"/>
  <c r="A11" i="6" s="1"/>
  <c r="C12" i="6"/>
  <c r="A12" i="6" s="1"/>
  <c r="C13" i="6"/>
  <c r="A13" i="6" s="1"/>
  <c r="C14" i="6"/>
  <c r="A14" i="6" s="1"/>
  <c r="C15" i="6"/>
  <c r="A15" i="6" s="1"/>
  <c r="C16" i="6"/>
  <c r="A16" i="6" s="1"/>
  <c r="C17" i="6"/>
  <c r="A17" i="6" s="1"/>
  <c r="C18" i="6"/>
  <c r="A18" i="6" s="1"/>
  <c r="C19" i="6"/>
  <c r="A19" i="6" s="1"/>
  <c r="C20" i="6"/>
  <c r="A20" i="6" s="1"/>
  <c r="C21" i="6"/>
  <c r="A21" i="6" s="1"/>
  <c r="C22" i="6"/>
  <c r="A22" i="6" s="1"/>
  <c r="C23" i="6"/>
  <c r="A23" i="6" s="1"/>
  <c r="C24" i="6"/>
  <c r="A24" i="6" s="1"/>
  <c r="C25" i="6"/>
  <c r="A25" i="6" s="1"/>
  <c r="C26" i="6"/>
  <c r="A26" i="6" s="1"/>
  <c r="C27" i="6"/>
  <c r="A27" i="6" s="1"/>
  <c r="C28" i="6"/>
  <c r="A28" i="6" s="1"/>
  <c r="C29" i="6"/>
  <c r="A29" i="6" s="1"/>
  <c r="C30" i="6"/>
  <c r="A30" i="6" s="1"/>
  <c r="C31" i="6"/>
  <c r="C32" i="6"/>
  <c r="A32" i="6" s="1"/>
  <c r="C33" i="6"/>
  <c r="A33" i="6" s="1"/>
  <c r="C34" i="6"/>
  <c r="A34" i="6" s="1"/>
  <c r="C35" i="6"/>
  <c r="A35" i="6" s="1"/>
  <c r="C36" i="6"/>
  <c r="A36" i="6" s="1"/>
  <c r="C37" i="6"/>
  <c r="A37" i="6" s="1"/>
  <c r="C38" i="6"/>
  <c r="A38" i="6" s="1"/>
  <c r="C39" i="6"/>
  <c r="A39" i="6" s="1"/>
  <c r="C40" i="6"/>
  <c r="A40" i="6" s="1"/>
  <c r="C41" i="6"/>
  <c r="A41" i="6" s="1"/>
  <c r="C42" i="6"/>
  <c r="A42" i="6" s="1"/>
  <c r="C43" i="6"/>
  <c r="A43" i="6" s="1"/>
  <c r="C44" i="6"/>
  <c r="A44" i="6" s="1"/>
  <c r="C45" i="6"/>
  <c r="A45" i="6" s="1"/>
  <c r="C46" i="6"/>
  <c r="A46" i="6" s="1"/>
  <c r="C47" i="6"/>
  <c r="C48" i="6"/>
  <c r="A48" i="6" s="1"/>
  <c r="C49" i="6"/>
  <c r="A49" i="6" s="1"/>
  <c r="C50" i="6"/>
  <c r="A50" i="6" s="1"/>
  <c r="C51" i="6"/>
  <c r="A51" i="6" s="1"/>
  <c r="C52" i="6"/>
  <c r="A52" i="6" s="1"/>
  <c r="C53" i="6"/>
  <c r="A53" i="6" s="1"/>
  <c r="C54" i="6"/>
  <c r="A54" i="6" s="1"/>
  <c r="C55" i="6"/>
  <c r="A55" i="6" s="1"/>
  <c r="C56" i="6"/>
  <c r="A56" i="6" s="1"/>
  <c r="C57" i="6"/>
  <c r="A57" i="6" s="1"/>
  <c r="C58" i="6"/>
  <c r="A58" i="6" s="1"/>
  <c r="C59" i="6"/>
  <c r="A59" i="6" s="1"/>
  <c r="C60" i="6"/>
  <c r="A60" i="6" s="1"/>
  <c r="C61" i="6"/>
  <c r="A61" i="6" s="1"/>
  <c r="C62" i="6"/>
  <c r="A62" i="6" s="1"/>
  <c r="C63" i="6"/>
  <c r="A63" i="6" s="1"/>
  <c r="C64" i="6"/>
  <c r="A64" i="6" s="1"/>
  <c r="C65" i="6"/>
  <c r="A65" i="6" s="1"/>
  <c r="C66" i="6"/>
  <c r="A66" i="6" s="1"/>
  <c r="C67" i="6"/>
  <c r="A67" i="6" s="1"/>
  <c r="C68" i="6"/>
  <c r="A68" i="6" s="1"/>
  <c r="C69" i="6"/>
  <c r="A69" i="6" s="1"/>
  <c r="C70" i="6"/>
  <c r="A70" i="6" s="1"/>
  <c r="C71" i="6"/>
  <c r="A71" i="6" s="1"/>
  <c r="C72" i="6"/>
  <c r="A72" i="6" s="1"/>
  <c r="C73" i="6"/>
  <c r="A73" i="6" s="1"/>
  <c r="C74" i="6"/>
  <c r="A74" i="6" s="1"/>
  <c r="C75" i="6"/>
  <c r="A75" i="6" s="1"/>
  <c r="C76" i="6"/>
  <c r="A76" i="6" s="1"/>
  <c r="C77" i="6"/>
  <c r="A77" i="6" s="1"/>
  <c r="C78" i="6"/>
  <c r="A78" i="6" s="1"/>
  <c r="C79" i="6"/>
  <c r="A79" i="6" s="1"/>
  <c r="C80" i="6"/>
  <c r="A80" i="6" s="1"/>
  <c r="C81" i="6"/>
  <c r="A81" i="6" s="1"/>
  <c r="C82" i="6"/>
  <c r="A82" i="6" s="1"/>
  <c r="C83" i="6"/>
  <c r="A83" i="6" s="1"/>
  <c r="C84" i="6"/>
  <c r="A84" i="6" s="1"/>
  <c r="C85" i="6"/>
  <c r="A85" i="6" s="1"/>
  <c r="C86" i="6"/>
  <c r="A86" i="6" s="1"/>
  <c r="C87" i="6"/>
  <c r="A87" i="6" s="1"/>
  <c r="C88" i="6"/>
  <c r="A88" i="6" s="1"/>
  <c r="C89" i="6"/>
  <c r="A89" i="6" s="1"/>
  <c r="C90" i="6"/>
  <c r="A90" i="6" s="1"/>
  <c r="C91" i="6"/>
  <c r="A91" i="6" s="1"/>
  <c r="C92" i="6"/>
  <c r="A92" i="6" s="1"/>
  <c r="C93" i="6"/>
  <c r="A93" i="6" s="1"/>
  <c r="C94" i="6"/>
  <c r="A94" i="6" s="1"/>
  <c r="C95" i="6"/>
  <c r="C96" i="6"/>
  <c r="A96" i="6" s="1"/>
  <c r="C97" i="6"/>
  <c r="A97" i="6" s="1"/>
  <c r="C98" i="6"/>
  <c r="A98" i="6" s="1"/>
  <c r="C99" i="6"/>
  <c r="A99" i="6" s="1"/>
  <c r="C100" i="6"/>
  <c r="A100" i="6" s="1"/>
  <c r="C101" i="6"/>
  <c r="A101" i="6" s="1"/>
  <c r="C102" i="6"/>
  <c r="A102" i="6" s="1"/>
  <c r="C103" i="6"/>
  <c r="A103" i="6" s="1"/>
  <c r="C104" i="6"/>
  <c r="A104" i="6" s="1"/>
  <c r="C105" i="6"/>
  <c r="A105" i="6" s="1"/>
  <c r="C106" i="6"/>
  <c r="A106" i="6" s="1"/>
  <c r="C107" i="6"/>
  <c r="A107" i="6" s="1"/>
  <c r="C108" i="6"/>
  <c r="A108" i="6" s="1"/>
  <c r="C109" i="6"/>
  <c r="A109" i="6" s="1"/>
  <c r="C110" i="6"/>
  <c r="A110" i="6" s="1"/>
  <c r="C111" i="6"/>
  <c r="C112" i="6"/>
  <c r="A112" i="6" s="1"/>
  <c r="C113" i="6"/>
  <c r="A113" i="6" s="1"/>
  <c r="C114" i="6"/>
  <c r="A114" i="6" s="1"/>
  <c r="C115" i="6"/>
  <c r="A115" i="6" s="1"/>
  <c r="C116" i="6"/>
  <c r="A116" i="6" s="1"/>
  <c r="C117" i="6"/>
  <c r="A117" i="6" s="1"/>
  <c r="C118" i="6"/>
  <c r="A118" i="6" s="1"/>
  <c r="C119" i="6"/>
  <c r="A119" i="6" s="1"/>
  <c r="C120" i="6"/>
  <c r="A120" i="6" s="1"/>
  <c r="C121" i="6"/>
  <c r="A121" i="6" s="1"/>
  <c r="C122" i="6"/>
  <c r="A122" i="6" s="1"/>
  <c r="C123" i="6"/>
  <c r="A123" i="6" s="1"/>
  <c r="C124" i="6"/>
  <c r="A124" i="6" s="1"/>
  <c r="C125" i="6"/>
  <c r="A125" i="6" s="1"/>
  <c r="C126" i="6"/>
  <c r="A126" i="6" s="1"/>
  <c r="C127" i="6"/>
  <c r="A127" i="6" s="1"/>
  <c r="C128" i="6"/>
  <c r="A128" i="6" s="1"/>
  <c r="C129" i="6"/>
  <c r="A129" i="6" s="1"/>
  <c r="C130" i="6"/>
  <c r="A130" i="6" s="1"/>
  <c r="C131" i="6"/>
  <c r="A131" i="6" s="1"/>
  <c r="C132" i="6"/>
  <c r="A132" i="6" s="1"/>
  <c r="C133" i="6"/>
  <c r="A133" i="6" s="1"/>
  <c r="C134" i="6"/>
  <c r="A134" i="6" s="1"/>
  <c r="C135" i="6"/>
  <c r="A135" i="6" s="1"/>
  <c r="C136" i="6"/>
  <c r="A136" i="6" s="1"/>
  <c r="C137" i="6"/>
  <c r="A137" i="6" s="1"/>
  <c r="C138" i="6"/>
  <c r="A138" i="6" s="1"/>
  <c r="C139" i="6"/>
  <c r="A139" i="6" s="1"/>
  <c r="C140" i="6"/>
  <c r="A140" i="6" s="1"/>
  <c r="C141" i="6"/>
  <c r="A141" i="6" s="1"/>
  <c r="C142" i="6"/>
  <c r="A142" i="6" s="1"/>
  <c r="C143" i="6"/>
  <c r="A143" i="6" s="1"/>
  <c r="C144" i="6"/>
  <c r="A144" i="6" s="1"/>
  <c r="C145" i="6"/>
  <c r="A145" i="6" s="1"/>
  <c r="C146" i="6"/>
  <c r="A146" i="6" s="1"/>
  <c r="C147" i="6"/>
  <c r="A147" i="6" s="1"/>
  <c r="C148" i="6"/>
  <c r="A148" i="6" s="1"/>
  <c r="C149" i="6"/>
  <c r="A149" i="6" s="1"/>
  <c r="C150" i="6"/>
  <c r="A150" i="6" s="1"/>
  <c r="C151" i="6"/>
  <c r="A151" i="6" s="1"/>
  <c r="C152" i="6"/>
  <c r="A152" i="6" s="1"/>
  <c r="C153" i="6"/>
  <c r="A153" i="6" s="1"/>
  <c r="C154" i="6"/>
  <c r="A154" i="6" s="1"/>
  <c r="C155" i="6"/>
  <c r="A155" i="6" s="1"/>
  <c r="C156" i="6"/>
  <c r="A156" i="6" s="1"/>
  <c r="C157" i="6"/>
  <c r="A157" i="6" s="1"/>
  <c r="C158" i="6"/>
  <c r="A158" i="6" s="1"/>
  <c r="C159" i="6"/>
  <c r="C160" i="6"/>
  <c r="A160" i="6" s="1"/>
  <c r="C161" i="6"/>
  <c r="A161" i="6" s="1"/>
  <c r="C162" i="6"/>
  <c r="A162" i="6" s="1"/>
  <c r="C163" i="6"/>
  <c r="A163" i="6" s="1"/>
  <c r="C164" i="6"/>
  <c r="A164" i="6" s="1"/>
  <c r="C165" i="6"/>
  <c r="A165" i="6" s="1"/>
  <c r="C166" i="6"/>
  <c r="A166" i="6" s="1"/>
  <c r="C167" i="6"/>
  <c r="A167" i="6" s="1"/>
  <c r="C168" i="6"/>
  <c r="A168" i="6" s="1"/>
  <c r="C169" i="6"/>
  <c r="A169" i="6" s="1"/>
  <c r="C170" i="6"/>
  <c r="A170" i="6" s="1"/>
  <c r="C171" i="6"/>
  <c r="A171" i="6" s="1"/>
  <c r="C172" i="6"/>
  <c r="A172" i="6" s="1"/>
  <c r="C173" i="6"/>
  <c r="A173" i="6" s="1"/>
  <c r="C174" i="6"/>
  <c r="A174" i="6" s="1"/>
  <c r="C175" i="6"/>
  <c r="C176" i="6"/>
  <c r="A176" i="6" s="1"/>
  <c r="C177" i="6"/>
  <c r="A177" i="6" s="1"/>
  <c r="C178" i="6"/>
  <c r="A178" i="6" s="1"/>
  <c r="C179" i="6"/>
  <c r="A179" i="6" s="1"/>
  <c r="C180" i="6"/>
  <c r="A180" i="6" s="1"/>
  <c r="C181" i="6"/>
  <c r="A181" i="6" s="1"/>
  <c r="C182" i="6"/>
  <c r="A182" i="6" s="1"/>
  <c r="C183" i="6"/>
  <c r="A183" i="6" s="1"/>
  <c r="C184" i="6"/>
  <c r="A184" i="6" s="1"/>
  <c r="C185" i="6"/>
  <c r="A185" i="6" s="1"/>
  <c r="C186" i="6"/>
  <c r="A186" i="6" s="1"/>
  <c r="C187" i="6"/>
  <c r="A187" i="6" s="1"/>
  <c r="C188" i="6"/>
  <c r="A188" i="6" s="1"/>
  <c r="C189" i="6"/>
  <c r="A189" i="6" s="1"/>
  <c r="C190" i="6"/>
  <c r="A190" i="6" s="1"/>
  <c r="C191" i="6"/>
  <c r="A191" i="6" s="1"/>
  <c r="C192" i="6"/>
  <c r="A192" i="6" s="1"/>
  <c r="C193" i="6"/>
  <c r="A193" i="6" s="1"/>
  <c r="C194" i="6"/>
  <c r="A194" i="6" s="1"/>
  <c r="C195" i="6"/>
  <c r="A195" i="6" s="1"/>
  <c r="C196" i="6"/>
  <c r="A196" i="6" s="1"/>
  <c r="C197" i="6"/>
  <c r="A197" i="6" s="1"/>
  <c r="C198" i="6"/>
  <c r="A198" i="6" s="1"/>
  <c r="C199" i="6"/>
  <c r="A199" i="6" s="1"/>
  <c r="C200" i="6"/>
  <c r="A200" i="6" s="1"/>
  <c r="C201" i="6"/>
  <c r="A201" i="6" s="1"/>
  <c r="C202" i="6"/>
  <c r="A202" i="6" s="1"/>
  <c r="C203" i="6"/>
  <c r="A203" i="6" s="1"/>
  <c r="C204" i="6"/>
  <c r="A204" i="6" s="1"/>
  <c r="C205" i="6"/>
  <c r="A205" i="6" s="1"/>
  <c r="C206" i="6"/>
  <c r="A206" i="6" s="1"/>
  <c r="C207" i="6"/>
  <c r="A207" i="6" s="1"/>
  <c r="C208" i="6"/>
  <c r="A208" i="6" s="1"/>
  <c r="C209" i="6"/>
  <c r="A209" i="6" s="1"/>
  <c r="C210" i="6"/>
  <c r="A210" i="6" s="1"/>
  <c r="C211" i="6"/>
  <c r="A211" i="6" s="1"/>
  <c r="C212" i="6"/>
  <c r="A212" i="6" s="1"/>
  <c r="C213" i="6"/>
  <c r="A213" i="6" s="1"/>
  <c r="C214" i="6"/>
  <c r="A214" i="6" s="1"/>
  <c r="C215" i="6"/>
  <c r="A215" i="6" s="1"/>
  <c r="C216" i="6"/>
  <c r="A216" i="6" s="1"/>
  <c r="C217" i="6"/>
  <c r="A217" i="6" s="1"/>
  <c r="C218" i="6"/>
  <c r="A218" i="6" s="1"/>
  <c r="C219" i="6"/>
  <c r="A219" i="6" s="1"/>
  <c r="C220" i="6"/>
  <c r="A220" i="6" s="1"/>
  <c r="C221" i="6"/>
  <c r="A221" i="6" s="1"/>
  <c r="C222" i="6"/>
  <c r="A222" i="6" s="1"/>
  <c r="C223" i="6"/>
  <c r="C224" i="6"/>
  <c r="A224" i="6" s="1"/>
  <c r="C225" i="6"/>
  <c r="A225" i="6" s="1"/>
  <c r="C226" i="6"/>
  <c r="A226" i="6" s="1"/>
  <c r="C227" i="6"/>
  <c r="A227" i="6" s="1"/>
  <c r="C228" i="6"/>
  <c r="A228" i="6" s="1"/>
  <c r="C229" i="6"/>
  <c r="A229" i="6" s="1"/>
  <c r="C230" i="6"/>
  <c r="A230" i="6" s="1"/>
  <c r="C231" i="6"/>
  <c r="A231" i="6" s="1"/>
  <c r="C232" i="6"/>
  <c r="A232" i="6" s="1"/>
  <c r="C233" i="6"/>
  <c r="A233" i="6" s="1"/>
  <c r="C234" i="6"/>
  <c r="A234" i="6" s="1"/>
  <c r="C235" i="6"/>
  <c r="A235" i="6" s="1"/>
  <c r="C236" i="6"/>
  <c r="A236" i="6" s="1"/>
  <c r="C237" i="6"/>
  <c r="A237" i="6" s="1"/>
  <c r="C238" i="6"/>
  <c r="A238" i="6" s="1"/>
  <c r="C239" i="6"/>
  <c r="C240" i="6"/>
  <c r="A240" i="6" s="1"/>
  <c r="C241" i="6"/>
  <c r="A241" i="6" s="1"/>
  <c r="C242" i="6"/>
  <c r="A242" i="6" s="1"/>
  <c r="C243" i="6"/>
  <c r="A243" i="6" s="1"/>
  <c r="C244" i="6"/>
  <c r="A244" i="6" s="1"/>
  <c r="C245" i="6"/>
  <c r="A245" i="6" s="1"/>
  <c r="C246" i="6"/>
  <c r="A246" i="6" s="1"/>
  <c r="C247" i="6"/>
  <c r="A247" i="6" s="1"/>
  <c r="C248" i="6"/>
  <c r="A248" i="6" s="1"/>
  <c r="C249" i="6"/>
  <c r="A249" i="6" s="1"/>
  <c r="C250" i="6"/>
  <c r="A250" i="6" s="1"/>
  <c r="C251" i="6"/>
  <c r="A251" i="6" s="1"/>
  <c r="C252" i="6"/>
  <c r="A252" i="6" s="1"/>
  <c r="C253" i="6"/>
  <c r="A253" i="6" s="1"/>
  <c r="C254" i="6"/>
  <c r="A254" i="6" s="1"/>
  <c r="C255" i="6"/>
  <c r="A255" i="6" s="1"/>
  <c r="C256" i="6"/>
  <c r="A256" i="6" s="1"/>
  <c r="C257" i="6"/>
  <c r="A257" i="6" s="1"/>
  <c r="C258" i="6"/>
  <c r="A258" i="6" s="1"/>
  <c r="C259" i="6"/>
  <c r="A259" i="6" s="1"/>
  <c r="C260" i="6"/>
  <c r="A260" i="6" s="1"/>
  <c r="C261" i="6"/>
  <c r="A261" i="6" s="1"/>
  <c r="C262" i="6"/>
  <c r="A262" i="6" s="1"/>
  <c r="C263" i="6"/>
  <c r="A263" i="6" s="1"/>
  <c r="C264" i="6"/>
  <c r="A264" i="6" s="1"/>
  <c r="C265" i="6"/>
  <c r="A265" i="6" s="1"/>
  <c r="C266" i="6"/>
  <c r="A266" i="6" s="1"/>
  <c r="C267" i="6"/>
  <c r="A267" i="6" s="1"/>
  <c r="C268" i="6"/>
  <c r="A268" i="6" s="1"/>
  <c r="C269" i="6"/>
  <c r="A269" i="6" s="1"/>
  <c r="C270" i="6"/>
  <c r="A270" i="6" s="1"/>
  <c r="C271" i="6"/>
  <c r="A271" i="6" s="1"/>
  <c r="C272" i="6"/>
  <c r="A272" i="6" s="1"/>
  <c r="C273" i="6"/>
  <c r="A273" i="6" s="1"/>
  <c r="C274" i="6"/>
  <c r="A274" i="6" s="1"/>
  <c r="C275" i="6"/>
  <c r="A275" i="6" s="1"/>
  <c r="C276" i="6"/>
  <c r="A276" i="6" s="1"/>
  <c r="C277" i="6"/>
  <c r="A277" i="6" s="1"/>
  <c r="C278" i="6"/>
  <c r="A278" i="6" s="1"/>
  <c r="C279" i="6"/>
  <c r="A279" i="6" s="1"/>
  <c r="C280" i="6"/>
  <c r="A280" i="6" s="1"/>
  <c r="C281" i="6"/>
  <c r="A281" i="6" s="1"/>
  <c r="C282" i="6"/>
  <c r="A282" i="6" s="1"/>
  <c r="C283" i="6"/>
  <c r="A283" i="6" s="1"/>
  <c r="C284" i="6"/>
  <c r="A284" i="6" s="1"/>
  <c r="C285" i="6"/>
  <c r="A285" i="6" s="1"/>
  <c r="C286" i="6"/>
  <c r="A286" i="6" s="1"/>
  <c r="C287" i="6"/>
  <c r="C288" i="6"/>
  <c r="A288" i="6" s="1"/>
  <c r="C289" i="6"/>
  <c r="A289" i="6" s="1"/>
  <c r="C290" i="6"/>
  <c r="A290" i="6" s="1"/>
  <c r="C291" i="6"/>
  <c r="A291" i="6" s="1"/>
  <c r="C292" i="6"/>
  <c r="A292" i="6" s="1"/>
  <c r="C293" i="6"/>
  <c r="A293" i="6" s="1"/>
  <c r="C294" i="6"/>
  <c r="A294" i="6" s="1"/>
  <c r="C295" i="6"/>
  <c r="A295" i="6" s="1"/>
  <c r="C296" i="6"/>
  <c r="A296" i="6" s="1"/>
  <c r="C297" i="6"/>
  <c r="A297" i="6" s="1"/>
  <c r="C298" i="6"/>
  <c r="A298" i="6" s="1"/>
  <c r="C299" i="6"/>
  <c r="A299" i="6" s="1"/>
  <c r="C300" i="6"/>
  <c r="A300" i="6" s="1"/>
  <c r="C301" i="6"/>
  <c r="A301" i="6" s="1"/>
  <c r="C302" i="6"/>
  <c r="A302" i="6" s="1"/>
  <c r="C303" i="6"/>
  <c r="C304" i="6"/>
  <c r="A304" i="6" s="1"/>
  <c r="C305" i="6"/>
  <c r="A305" i="6" s="1"/>
  <c r="C306" i="6"/>
  <c r="A306" i="6" s="1"/>
  <c r="C307" i="6"/>
  <c r="A307" i="6" s="1"/>
  <c r="C308" i="6"/>
  <c r="A308" i="6" s="1"/>
  <c r="C309" i="6"/>
  <c r="A309" i="6" s="1"/>
  <c r="C310" i="6"/>
  <c r="A310" i="6" s="1"/>
  <c r="C311" i="6"/>
  <c r="A311" i="6" s="1"/>
  <c r="C312" i="6"/>
  <c r="A312" i="6" s="1"/>
  <c r="C313" i="6"/>
  <c r="A313" i="6" s="1"/>
  <c r="C314" i="6"/>
  <c r="A314" i="6" s="1"/>
  <c r="C315" i="6"/>
  <c r="A315" i="6" s="1"/>
  <c r="C316" i="6"/>
  <c r="A316" i="6" s="1"/>
  <c r="C317" i="6"/>
  <c r="A317" i="6" s="1"/>
  <c r="C318" i="6"/>
  <c r="A318" i="6" s="1"/>
  <c r="C319" i="6"/>
  <c r="A319" i="6" s="1"/>
  <c r="C320" i="6"/>
  <c r="A320" i="6" s="1"/>
  <c r="C321" i="6"/>
  <c r="A321" i="6" s="1"/>
  <c r="C322" i="6"/>
  <c r="A322" i="6" s="1"/>
  <c r="C323" i="6"/>
  <c r="A323" i="6" s="1"/>
  <c r="C324" i="6"/>
  <c r="A324" i="6" s="1"/>
  <c r="C325" i="6"/>
  <c r="A325" i="6" s="1"/>
  <c r="C326" i="6"/>
  <c r="A326" i="6" s="1"/>
  <c r="C327" i="6"/>
  <c r="A327" i="6" s="1"/>
  <c r="C2" i="6"/>
  <c r="A2" i="6" s="1"/>
  <c r="Y35" i="68" l="1"/>
  <c r="Y38" i="68" s="1"/>
  <c r="S38" i="68"/>
  <c r="R36" i="64"/>
</calcChain>
</file>

<file path=xl/sharedStrings.xml><?xml version="1.0" encoding="utf-8"?>
<sst xmlns="http://schemas.openxmlformats.org/spreadsheetml/2006/main" count="3193" uniqueCount="2161">
  <si>
    <t>Gross Amount</t>
  </si>
  <si>
    <t>Net Amount</t>
  </si>
  <si>
    <t>Total</t>
  </si>
  <si>
    <t>One</t>
  </si>
  <si>
    <t>Two</t>
  </si>
  <si>
    <t>Three</t>
  </si>
  <si>
    <t>Four</t>
  </si>
  <si>
    <t>Five</t>
  </si>
  <si>
    <t>Six</t>
  </si>
  <si>
    <t>Seven</t>
  </si>
  <si>
    <t>Eight</t>
  </si>
  <si>
    <t>Nine</t>
  </si>
  <si>
    <t>Ten</t>
  </si>
  <si>
    <t>Eleven</t>
  </si>
  <si>
    <t>Twelve</t>
  </si>
  <si>
    <t>Thirteen</t>
  </si>
  <si>
    <t>Fourteen</t>
  </si>
  <si>
    <t>Fifteen</t>
  </si>
  <si>
    <t>Sixteen</t>
  </si>
  <si>
    <t>Seventeen</t>
  </si>
  <si>
    <t>Eighteen</t>
  </si>
  <si>
    <t>Nineteen</t>
  </si>
  <si>
    <t>Twenty</t>
  </si>
  <si>
    <t>Twenty One</t>
  </si>
  <si>
    <t>Twenty Two</t>
  </si>
  <si>
    <t>Twenty Three</t>
  </si>
  <si>
    <t>Twenty Four</t>
  </si>
  <si>
    <t>Twenty Five</t>
  </si>
  <si>
    <t>Twenty Six</t>
  </si>
  <si>
    <t>Twenty Seven</t>
  </si>
  <si>
    <t>Twenty Eight</t>
  </si>
  <si>
    <t>Twenty Nine</t>
  </si>
  <si>
    <t>Thirty</t>
  </si>
  <si>
    <t>Thirty One</t>
  </si>
  <si>
    <t>Thirty Two</t>
  </si>
  <si>
    <t>Thirty Three</t>
  </si>
  <si>
    <t>Thirty Four</t>
  </si>
  <si>
    <t>Thirty Five</t>
  </si>
  <si>
    <t>Thirty Six</t>
  </si>
  <si>
    <t>Thirty Seven</t>
  </si>
  <si>
    <t>Thirty Eight</t>
  </si>
  <si>
    <t>Thirty Nine</t>
  </si>
  <si>
    <t>Forty</t>
  </si>
  <si>
    <t>Forty One</t>
  </si>
  <si>
    <t>Forty Two</t>
  </si>
  <si>
    <t>Forty Three</t>
  </si>
  <si>
    <t>Forty Four</t>
  </si>
  <si>
    <t>Forty Five</t>
  </si>
  <si>
    <t>Forty Six</t>
  </si>
  <si>
    <t>Forty Seven</t>
  </si>
  <si>
    <t>Forty Eight</t>
  </si>
  <si>
    <t>Forty Nine</t>
  </si>
  <si>
    <t>Fifty</t>
  </si>
  <si>
    <t>Fifty One</t>
  </si>
  <si>
    <t>Fifty Two</t>
  </si>
  <si>
    <t>Fifty Three</t>
  </si>
  <si>
    <t>Fifty Four</t>
  </si>
  <si>
    <t>Fifty Five</t>
  </si>
  <si>
    <t>Fifty Six</t>
  </si>
  <si>
    <t>Fifty Seven</t>
  </si>
  <si>
    <t>Fifty Eight</t>
  </si>
  <si>
    <t>Fifty Nine</t>
  </si>
  <si>
    <t>Sixty</t>
  </si>
  <si>
    <t>Sixty One</t>
  </si>
  <si>
    <t>Sixty Two</t>
  </si>
  <si>
    <t>Sixty Three</t>
  </si>
  <si>
    <t>Sixty Four</t>
  </si>
  <si>
    <t>Sixty Five</t>
  </si>
  <si>
    <t>Sixty Six</t>
  </si>
  <si>
    <t>Sixty Seven</t>
  </si>
  <si>
    <t>Sixty Eight</t>
  </si>
  <si>
    <t>Sixty Nine</t>
  </si>
  <si>
    <t>Seventy</t>
  </si>
  <si>
    <t>Seventy One</t>
  </si>
  <si>
    <t>Seventy Two</t>
  </si>
  <si>
    <t>Seventy Three</t>
  </si>
  <si>
    <t>Seventy Four</t>
  </si>
  <si>
    <t>Seventy Five</t>
  </si>
  <si>
    <t>Seventy Six</t>
  </si>
  <si>
    <t>Seventy Seven</t>
  </si>
  <si>
    <t>Seventy Eight</t>
  </si>
  <si>
    <t>Seventy Nine</t>
  </si>
  <si>
    <t>Eighty</t>
  </si>
  <si>
    <t>Eighty One</t>
  </si>
  <si>
    <t>Eighty Two</t>
  </si>
  <si>
    <t>Eighty Three</t>
  </si>
  <si>
    <t>Eighty Four</t>
  </si>
  <si>
    <t>Eighty Five</t>
  </si>
  <si>
    <t>Eighty Six</t>
  </si>
  <si>
    <t>Eighty Seven</t>
  </si>
  <si>
    <t>Eighty Eight</t>
  </si>
  <si>
    <t>Eighty Nine</t>
  </si>
  <si>
    <t>Ninety</t>
  </si>
  <si>
    <t>Ninety One</t>
  </si>
  <si>
    <t>Ninety Two</t>
  </si>
  <si>
    <t>Ninety Three</t>
  </si>
  <si>
    <t>Ninety Four</t>
  </si>
  <si>
    <t>Ninety Five</t>
  </si>
  <si>
    <t>Ninety Six</t>
  </si>
  <si>
    <t>Ninety Seven</t>
  </si>
  <si>
    <t>Ninety Eight</t>
  </si>
  <si>
    <t>Ninety Nine</t>
  </si>
  <si>
    <t>One Hundred</t>
  </si>
  <si>
    <t>One Hundred One</t>
  </si>
  <si>
    <t>One Hundred Two</t>
  </si>
  <si>
    <t>One Hundred Three</t>
  </si>
  <si>
    <t>One Hundred Four</t>
  </si>
  <si>
    <t>One Hundred Five</t>
  </si>
  <si>
    <t>One Hundred Six</t>
  </si>
  <si>
    <t>One Hundred Seven</t>
  </si>
  <si>
    <t>One Hundred Eight</t>
  </si>
  <si>
    <t>One Hundred Nine</t>
  </si>
  <si>
    <t>One Hundred Ten</t>
  </si>
  <si>
    <t>One Hundred Eleven</t>
  </si>
  <si>
    <t>One Hundred Twelve</t>
  </si>
  <si>
    <t>One Hundred Thirteen</t>
  </si>
  <si>
    <t>One Hundred Fourteen</t>
  </si>
  <si>
    <t>One Hundred Fifteen</t>
  </si>
  <si>
    <t>One Hundred Sixteen</t>
  </si>
  <si>
    <t>One Hundred Seventeen</t>
  </si>
  <si>
    <t>One Hundred Eighteen</t>
  </si>
  <si>
    <t>One Hundred Nineteen</t>
  </si>
  <si>
    <t>One Hundred Twenty</t>
  </si>
  <si>
    <t>One Hundred Twenty One</t>
  </si>
  <si>
    <t>One Hundred Twenty Two</t>
  </si>
  <si>
    <t>One Hundred Twenty Three</t>
  </si>
  <si>
    <t>One Hundred Twenty Four</t>
  </si>
  <si>
    <t>One Hundred Twenty Five</t>
  </si>
  <si>
    <t>One Hundred Twenty Six</t>
  </si>
  <si>
    <t>One Hundred Twenty Seven</t>
  </si>
  <si>
    <t>One Hundred Twenty Eight</t>
  </si>
  <si>
    <t>One Hundred Twenty Nine</t>
  </si>
  <si>
    <t>One Hundred Thirty</t>
  </si>
  <si>
    <t>One Hundred Thirty One</t>
  </si>
  <si>
    <t>One Hundred Thirty Two</t>
  </si>
  <si>
    <t>One Hundred Thirty Three</t>
  </si>
  <si>
    <t>One Hundred Thirty Four</t>
  </si>
  <si>
    <t>One Hundred Thirty Five</t>
  </si>
  <si>
    <t>One Hundred Thirty Six</t>
  </si>
  <si>
    <t>One Hundred Thirty Seven</t>
  </si>
  <si>
    <t>One Hundred Thirty Eight</t>
  </si>
  <si>
    <t>One Hundred Thirty Nine</t>
  </si>
  <si>
    <t>One Hundred Forty</t>
  </si>
  <si>
    <t>One Hundred Forty One</t>
  </si>
  <si>
    <t>One Hundred Forty Two</t>
  </si>
  <si>
    <t>One Hundred Forty Three</t>
  </si>
  <si>
    <t>One Hundred Forty Four</t>
  </si>
  <si>
    <t>One Hundred Forty Five</t>
  </si>
  <si>
    <t>One Hundred Forty Six</t>
  </si>
  <si>
    <t>One Hundred Forty Seven</t>
  </si>
  <si>
    <t>One Hundred Forty Eight</t>
  </si>
  <si>
    <t>One Hundred Forty Nine</t>
  </si>
  <si>
    <t>One Hundred Fifty</t>
  </si>
  <si>
    <t>One Hundred Fifty One</t>
  </si>
  <si>
    <t>One Hundred Fifty Two</t>
  </si>
  <si>
    <t>One Hundred Fifty Three</t>
  </si>
  <si>
    <t>One Hundred Fifty Four</t>
  </si>
  <si>
    <t>One Hundred Fifty Five</t>
  </si>
  <si>
    <t>One Hundred Fifty Six</t>
  </si>
  <si>
    <t>One Hundred Fifty Seven</t>
  </si>
  <si>
    <t>One Hundred Fifty Eight</t>
  </si>
  <si>
    <t>One Hundred Fifty Nine</t>
  </si>
  <si>
    <t>One Hundred Sixty</t>
  </si>
  <si>
    <t>One Hundred Sixty One</t>
  </si>
  <si>
    <t>One Hundred Sixty Two</t>
  </si>
  <si>
    <t>One Hundred Sixty Three</t>
  </si>
  <si>
    <t>One Hundred Sixty Four</t>
  </si>
  <si>
    <t>One Hundred Sixty Five</t>
  </si>
  <si>
    <t>One Hundred Sixty Six</t>
  </si>
  <si>
    <t>One Hundred Sixty Seven</t>
  </si>
  <si>
    <t>One Hundred Sixty Eight</t>
  </si>
  <si>
    <t>One Hundred Sixty Nine</t>
  </si>
  <si>
    <t>One Hundred Seventy</t>
  </si>
  <si>
    <t>One Hundred Seventy One</t>
  </si>
  <si>
    <t>One Hundred Seventy Two</t>
  </si>
  <si>
    <t>One Hundred Seventy Three</t>
  </si>
  <si>
    <t>One Hundred Seventy Four</t>
  </si>
  <si>
    <t>One Hundred Seventy Five</t>
  </si>
  <si>
    <t>One Hundred Seventy Six</t>
  </si>
  <si>
    <t>One Hundred Seventy Seven</t>
  </si>
  <si>
    <t>One Hundred Seventy Eight</t>
  </si>
  <si>
    <t>One Hundred Seventy Nine</t>
  </si>
  <si>
    <t>One Hundred Eighty</t>
  </si>
  <si>
    <t>One Hundred Eighty One</t>
  </si>
  <si>
    <t>One Hundred Eighty Two</t>
  </si>
  <si>
    <t>One Hundred Eighty Three</t>
  </si>
  <si>
    <t>One Hundred Eighty Four</t>
  </si>
  <si>
    <t>One Hundred Eighty Five</t>
  </si>
  <si>
    <t>One Hundred Eighty Six</t>
  </si>
  <si>
    <t>One Hundred Eighty Seven</t>
  </si>
  <si>
    <t>One Hundred Eighty Eight</t>
  </si>
  <si>
    <t>One Hundred Eighty Nine</t>
  </si>
  <si>
    <t>One Hundred Ninety</t>
  </si>
  <si>
    <t>One Hundred Ninety One</t>
  </si>
  <si>
    <t>One Hundred Ninety Two</t>
  </si>
  <si>
    <t>One Hundred Ninety Three</t>
  </si>
  <si>
    <t>One Hundred Ninety Four</t>
  </si>
  <si>
    <t>One Hundred Ninety Five</t>
  </si>
  <si>
    <t>One Hundred Ninety Six</t>
  </si>
  <si>
    <t>One Hundred Ninety Seven</t>
  </si>
  <si>
    <t>One Hundred Ninety Eight</t>
  </si>
  <si>
    <t>One Hundred Ninety Nine</t>
  </si>
  <si>
    <t>Two Hundred</t>
  </si>
  <si>
    <t>Two Hundred One</t>
  </si>
  <si>
    <t>Two Hundred Two</t>
  </si>
  <si>
    <t>Two Hundred Three</t>
  </si>
  <si>
    <t>Two Hundred Four</t>
  </si>
  <si>
    <t>Two Hundred Five</t>
  </si>
  <si>
    <t>Two Hundred Six</t>
  </si>
  <si>
    <t>Two Hundred Seven</t>
  </si>
  <si>
    <t>Two Hundred Eight</t>
  </si>
  <si>
    <t>Two Hundred Nine</t>
  </si>
  <si>
    <t>Two Hundred Ten</t>
  </si>
  <si>
    <t>Two Hundred Eleven</t>
  </si>
  <si>
    <t>Two Hundred Twelve</t>
  </si>
  <si>
    <t>Two Hundred Thirteen</t>
  </si>
  <si>
    <t>Two Hundred Fourteen</t>
  </si>
  <si>
    <t>Two Hundred Fifteen</t>
  </si>
  <si>
    <t>Two Hundred Sixteen</t>
  </si>
  <si>
    <t>Two Hundred Seventeen</t>
  </si>
  <si>
    <t>Two Hundred Eighteen</t>
  </si>
  <si>
    <t>Two Hundred Nineteen</t>
  </si>
  <si>
    <t>Two Hundred Twenty</t>
  </si>
  <si>
    <t>Two Hundred Twenty One</t>
  </si>
  <si>
    <t>Two Hundred Twenty Two</t>
  </si>
  <si>
    <t>Two Hundred Twenty Three</t>
  </si>
  <si>
    <t>Two Hundred Twenty Four</t>
  </si>
  <si>
    <t>Two Hundred Twenty Five</t>
  </si>
  <si>
    <t>Two Hundred Twenty Six</t>
  </si>
  <si>
    <t>Two Hundred Twenty Seven</t>
  </si>
  <si>
    <t>Two Hundred Twenty Eight</t>
  </si>
  <si>
    <t>Two Hundred Twenty Nine</t>
  </si>
  <si>
    <t>Two Hundred Thirty</t>
  </si>
  <si>
    <t>Two Hundred Thirty One</t>
  </si>
  <si>
    <t>Two Hundred Thirty Two</t>
  </si>
  <si>
    <t>Two Hundred Thirty Three</t>
  </si>
  <si>
    <t>Two Hundred Thirty Four</t>
  </si>
  <si>
    <t>Two Hundred Thirty Five</t>
  </si>
  <si>
    <t>Two Hundred Thirty Six</t>
  </si>
  <si>
    <t>Two Hundred Thirty Seven</t>
  </si>
  <si>
    <t>Two Hundred Thirty Eight</t>
  </si>
  <si>
    <t>Two Hundred Thirty Nine</t>
  </si>
  <si>
    <t>Two Hundred Forty</t>
  </si>
  <si>
    <t>Two Hundred Forty One</t>
  </si>
  <si>
    <t>Two Hundred Forty Two</t>
  </si>
  <si>
    <t>Two Hundred Forty Three</t>
  </si>
  <si>
    <t>Two Hundred Forty Four</t>
  </si>
  <si>
    <t>Two Hundred Forty Five</t>
  </si>
  <si>
    <t>Two Hundred Forty Six</t>
  </si>
  <si>
    <t>Two Hundred Forty Seven</t>
  </si>
  <si>
    <t>Two Hundred Forty Eight</t>
  </si>
  <si>
    <t>Two Hundred Forty Nine</t>
  </si>
  <si>
    <t>Two Hundred Fifty</t>
  </si>
  <si>
    <t>Two Hundred Fifty One</t>
  </si>
  <si>
    <t>Two Hundred Fifty Two</t>
  </si>
  <si>
    <t>Two Hundred Fifty Three</t>
  </si>
  <si>
    <t>Two Hundred Fifty Four</t>
  </si>
  <si>
    <t>Two Hundred Fifty Five</t>
  </si>
  <si>
    <t>Two Hundred Fifty Six</t>
  </si>
  <si>
    <t>Two Hundred Fifty Seven</t>
  </si>
  <si>
    <t>Two Hundred Fifty Eight</t>
  </si>
  <si>
    <t>Two Hundred Fifty Nine</t>
  </si>
  <si>
    <t>Two Hundred Sixty</t>
  </si>
  <si>
    <t>Two Hundred Sixty One</t>
  </si>
  <si>
    <t>Two Hundred Sixty Two</t>
  </si>
  <si>
    <t>Two Hundred Sixty Three</t>
  </si>
  <si>
    <t>Two Hundred Sixty Four</t>
  </si>
  <si>
    <t>Two Hundred Sixty Five</t>
  </si>
  <si>
    <t>Two Hundred Sixty Six</t>
  </si>
  <si>
    <t>Two Hundred Sixty Seven</t>
  </si>
  <si>
    <t>Two Hundred Sixty Eight</t>
  </si>
  <si>
    <t>Two Hundred Sixty Nine</t>
  </si>
  <si>
    <t>Two Hundred Seventy</t>
  </si>
  <si>
    <t>Two Hundred Seventy One</t>
  </si>
  <si>
    <t>Two Hundred Seventy Two</t>
  </si>
  <si>
    <t>Two Hundred Seventy Three</t>
  </si>
  <si>
    <t>Two Hundred Seventy Four</t>
  </si>
  <si>
    <t>Two Hundred Seventy Five</t>
  </si>
  <si>
    <t>Two Hundred Seventy Six</t>
  </si>
  <si>
    <t>Two Hundred Seventy Seven</t>
  </si>
  <si>
    <t>Two Hundred Seventy Eight</t>
  </si>
  <si>
    <t>Two Hundred Seventy Nine</t>
  </si>
  <si>
    <t>Two Hundred Eighty</t>
  </si>
  <si>
    <t>Two Hundred Eighty One</t>
  </si>
  <si>
    <t>Two Hundred Eighty Two</t>
  </si>
  <si>
    <t>Two Hundred Eighty Three</t>
  </si>
  <si>
    <t>Two Hundred Eighty Four</t>
  </si>
  <si>
    <t>Two Hundred Eighty Five</t>
  </si>
  <si>
    <t>Two Hundred Eighty Six</t>
  </si>
  <si>
    <t>Two Hundred Eighty Seven</t>
  </si>
  <si>
    <t>Two Hundred Eighty Eight</t>
  </si>
  <si>
    <t>Two Hundred Eighty Nine</t>
  </si>
  <si>
    <t>Two Hundred Ninety</t>
  </si>
  <si>
    <t>Two Hundred Ninety One</t>
  </si>
  <si>
    <t>Two Hundred Ninety Two</t>
  </si>
  <si>
    <t>Two Hundred Ninety Three</t>
  </si>
  <si>
    <t>Two Hundred Ninety Four</t>
  </si>
  <si>
    <t>Two Hundred Ninety Five</t>
  </si>
  <si>
    <t>Two Hundred Ninety Six</t>
  </si>
  <si>
    <t>Two Hundred Ninety Seven</t>
  </si>
  <si>
    <t>Two Hundred Ninety Eight</t>
  </si>
  <si>
    <t>Two Hundred Ninety Nine</t>
  </si>
  <si>
    <t>Three Hundred</t>
  </si>
  <si>
    <t>Three Hundred One</t>
  </si>
  <si>
    <t>Three Hundred Two</t>
  </si>
  <si>
    <t>Three Hundred Three</t>
  </si>
  <si>
    <t>Three Hundred Four</t>
  </si>
  <si>
    <t>Three Hundred Five</t>
  </si>
  <si>
    <t>Three Hundred Six</t>
  </si>
  <si>
    <t>Three Hundred Seven</t>
  </si>
  <si>
    <t>Three Hundred Eight</t>
  </si>
  <si>
    <t>Three Hundred Nine</t>
  </si>
  <si>
    <t>Three Hundred Ten</t>
  </si>
  <si>
    <t>Three Hundred Eleven</t>
  </si>
  <si>
    <t>Three Hundred Twelve</t>
  </si>
  <si>
    <t>Three Hundred Thirteen</t>
  </si>
  <si>
    <t>Three Hundred Fourteen</t>
  </si>
  <si>
    <t>Three Hundred Fifteen</t>
  </si>
  <si>
    <t>Three Hundred Sixteen</t>
  </si>
  <si>
    <t>Three Hundred Seventeen</t>
  </si>
  <si>
    <t>Three Hundred Eighteen</t>
  </si>
  <si>
    <t>Three Hundred Nineteen</t>
  </si>
  <si>
    <t>Three Hundred Twenty</t>
  </si>
  <si>
    <t>Three Hundred Twenty One</t>
  </si>
  <si>
    <t>Three Hundred Twenty Two</t>
  </si>
  <si>
    <t>Three Hundred Twenty Three</t>
  </si>
  <si>
    <t>Three Hundred Twenty Four</t>
  </si>
  <si>
    <t>Three Hundred Twenty Five</t>
  </si>
  <si>
    <t>Three Hundred Twenty Six</t>
  </si>
  <si>
    <t>Three Hundred Twenty Seven</t>
  </si>
  <si>
    <t>Three Hundred Twenty Eight</t>
  </si>
  <si>
    <t>Three Hundred Twenty Nine</t>
  </si>
  <si>
    <t>Three Hundred Thirty</t>
  </si>
  <si>
    <t>Three Hundred Thirty One</t>
  </si>
  <si>
    <t>Three Hundred Thirty Two</t>
  </si>
  <si>
    <t>Three Hundred Thirty Three</t>
  </si>
  <si>
    <t>Three Hundred Thirty Four</t>
  </si>
  <si>
    <t>Three Hundred Thirty Five</t>
  </si>
  <si>
    <t>Three Hundred Thirty Six</t>
  </si>
  <si>
    <t>Three Hundred Thirty Seven</t>
  </si>
  <si>
    <t>Three Hundred Thirty Eight</t>
  </si>
  <si>
    <t>Three Hundred Thirty Nine</t>
  </si>
  <si>
    <t>Three Hundred Forty</t>
  </si>
  <si>
    <t>Three Hundred Forty One</t>
  </si>
  <si>
    <t>Three Hundred Forty Two</t>
  </si>
  <si>
    <t>Three Hundred Forty Three</t>
  </si>
  <si>
    <t>Three Hundred Forty Four</t>
  </si>
  <si>
    <t>Three Hundred Forty Five</t>
  </si>
  <si>
    <t>Three Hundred Forty Six</t>
  </si>
  <si>
    <t>Three Hundred Forty Seven</t>
  </si>
  <si>
    <t>Three Hundred Forty Eight</t>
  </si>
  <si>
    <t>Three Hundred Forty Nine</t>
  </si>
  <si>
    <t>Three Hundred Fifty</t>
  </si>
  <si>
    <t>Three Hundred Fifty One</t>
  </si>
  <si>
    <t>Three Hundred Fifty Two</t>
  </si>
  <si>
    <t>Three Hundred Fifty Three</t>
  </si>
  <si>
    <t>Three Hundred Fifty Four</t>
  </si>
  <si>
    <t>Three Hundred Fifty Five</t>
  </si>
  <si>
    <t>Three Hundred Fifty Six</t>
  </si>
  <si>
    <t>Three Hundred Fifty Seven</t>
  </si>
  <si>
    <t>Three Hundred Fifty Eight</t>
  </si>
  <si>
    <t>Three Hundred Fifty Nine</t>
  </si>
  <si>
    <t>Three Hundred Sixty</t>
  </si>
  <si>
    <t>Three Hundred Sixty One</t>
  </si>
  <si>
    <t>Three Hundred Sixty Two</t>
  </si>
  <si>
    <t>Three Hundred Sixty Three</t>
  </si>
  <si>
    <t>Three Hundred Sixty Four</t>
  </si>
  <si>
    <t>Three Hundred Sixty Five</t>
  </si>
  <si>
    <t>Three Hundred Sixty Six</t>
  </si>
  <si>
    <t>Three Hundred Sixty Seven</t>
  </si>
  <si>
    <t>Three Hundred Sixty Eight</t>
  </si>
  <si>
    <t>Three Hundred Sixty Nine</t>
  </si>
  <si>
    <t>Three Hundred Seventy</t>
  </si>
  <si>
    <t>Three Hundred Seventy One</t>
  </si>
  <si>
    <t>Three Hundred Seventy Two</t>
  </si>
  <si>
    <t>Three Hundred Seventy Three</t>
  </si>
  <si>
    <t>Three Hundred Seventy Four</t>
  </si>
  <si>
    <t>Three Hundred Seventy Five</t>
  </si>
  <si>
    <t>Three Hundred Seventy Six</t>
  </si>
  <si>
    <t>Three Hundred Seventy Seven</t>
  </si>
  <si>
    <t>Three Hundred Seventy Eight</t>
  </si>
  <si>
    <t>Three Hundred Seventy Nine</t>
  </si>
  <si>
    <t>Three Hundred Eighty</t>
  </si>
  <si>
    <t>Three Hundred Eighty One</t>
  </si>
  <si>
    <t>Three Hundred Eighty Two</t>
  </si>
  <si>
    <t>Three Hundred Eighty Three</t>
  </si>
  <si>
    <t>Three Hundred Eighty Four</t>
  </si>
  <si>
    <t>Three Hundred Eighty Five</t>
  </si>
  <si>
    <t>Three Hundred Eighty Six</t>
  </si>
  <si>
    <t>Three Hundred Eighty Seven</t>
  </si>
  <si>
    <t>Three Hundred Eighty Eight</t>
  </si>
  <si>
    <t>Three Hundred Eighty Nine</t>
  </si>
  <si>
    <t>Three Hundred Ninety</t>
  </si>
  <si>
    <t>Three Hundred Ninety One</t>
  </si>
  <si>
    <t>Three Hundred Ninety Two</t>
  </si>
  <si>
    <t>Three Hundred Ninety Three</t>
  </si>
  <si>
    <t>Three Hundred Ninety Four</t>
  </si>
  <si>
    <t>Three Hundred Ninety Five</t>
  </si>
  <si>
    <t>Three Hundred Ninety Six</t>
  </si>
  <si>
    <t>Three Hundred Ninety Seven</t>
  </si>
  <si>
    <t>Three Hundred Ninety Eight</t>
  </si>
  <si>
    <t>Three Hundred Ninety Nine</t>
  </si>
  <si>
    <t>Four Hundred</t>
  </si>
  <si>
    <t>Four Hundred One</t>
  </si>
  <si>
    <t>Four Hundred Two</t>
  </si>
  <si>
    <t>Four Hundred Three</t>
  </si>
  <si>
    <t>Four Hundred Four</t>
  </si>
  <si>
    <t>Four Hundred Five</t>
  </si>
  <si>
    <t>Four Hundred Six</t>
  </si>
  <si>
    <t>Four Hundred Seven</t>
  </si>
  <si>
    <t>Four Hundred Eight</t>
  </si>
  <si>
    <t>Four Hundred Nine</t>
  </si>
  <si>
    <t>Four Hundred Ten</t>
  </si>
  <si>
    <t>Four Hundred Eleven</t>
  </si>
  <si>
    <t>Four Hundred Twelve</t>
  </si>
  <si>
    <t>Four Hundred Thirteen</t>
  </si>
  <si>
    <t>Four Hundred Fourteen</t>
  </si>
  <si>
    <t>Four Hundred Fifteen</t>
  </si>
  <si>
    <t>Four Hundred Sixteen</t>
  </si>
  <si>
    <t>Four Hundred Seventeen</t>
  </si>
  <si>
    <t>Four Hundred Eighteen</t>
  </si>
  <si>
    <t>Four Hundred Nineteen</t>
  </si>
  <si>
    <t>Four Hundred Twenty</t>
  </si>
  <si>
    <t>Four Hundred Twenty One</t>
  </si>
  <si>
    <t>Four Hundred Twenty Two</t>
  </si>
  <si>
    <t>Four Hundred Twenty Three</t>
  </si>
  <si>
    <t>Four Hundred Twenty Four</t>
  </si>
  <si>
    <t>Four Hundred Twenty Five</t>
  </si>
  <si>
    <t>Four Hundred Twenty Six</t>
  </si>
  <si>
    <t>Four Hundred Twenty Seven</t>
  </si>
  <si>
    <t>Four Hundred Twenty Eight</t>
  </si>
  <si>
    <t>Four Hundred Twenty Nine</t>
  </si>
  <si>
    <t>Four Hundred Thirty</t>
  </si>
  <si>
    <t>Four Hundred Thirty One</t>
  </si>
  <si>
    <t>Four Hundred Thirty Two</t>
  </si>
  <si>
    <t>Four Hundred Thirty Three</t>
  </si>
  <si>
    <t>Four Hundred Thirty Four</t>
  </si>
  <si>
    <t>Four Hundred Thirty Five</t>
  </si>
  <si>
    <t>Four Hundred Thirty Six</t>
  </si>
  <si>
    <t>Four Hundred Thirty Seven</t>
  </si>
  <si>
    <t>Four Hundred Thirty Eight</t>
  </si>
  <si>
    <t>Four Hundred Thirty Nine</t>
  </si>
  <si>
    <t>Four Hundred Forty</t>
  </si>
  <si>
    <t>Four Hundred Forty One</t>
  </si>
  <si>
    <t>Four Hundred Forty Two</t>
  </si>
  <si>
    <t>Four Hundred Forty Three</t>
  </si>
  <si>
    <t>Four Hundred Forty Four</t>
  </si>
  <si>
    <t>Four Hundred Forty Five</t>
  </si>
  <si>
    <t>Four Hundred Forty Six</t>
  </si>
  <si>
    <t>Four Hundred Forty Seven</t>
  </si>
  <si>
    <t>Four Hundred Forty Eight</t>
  </si>
  <si>
    <t>Four Hundred Forty Nine</t>
  </si>
  <si>
    <t>Four Hundred Fifty</t>
  </si>
  <si>
    <t>Four Hundred Fifty One</t>
  </si>
  <si>
    <t>Four Hundred Fifty Two</t>
  </si>
  <si>
    <t>Four Hundred Fifty Three</t>
  </si>
  <si>
    <t>Four Hundred Fifty Four</t>
  </si>
  <si>
    <t>Four Hundred Fifty Five</t>
  </si>
  <si>
    <t>Four Hundred Fifty Six</t>
  </si>
  <si>
    <t>Four Hundred Fifty Seven</t>
  </si>
  <si>
    <t>Four Hundred Fifty Eight</t>
  </si>
  <si>
    <t>Four Hundred Fifty Nine</t>
  </si>
  <si>
    <t>Four Hundred Sixty</t>
  </si>
  <si>
    <t>Four Hundred Sixty One</t>
  </si>
  <si>
    <t>Four Hundred Sixty Two</t>
  </si>
  <si>
    <t>Four Hundred Sixty Three</t>
  </si>
  <si>
    <t>Four Hundred Sixty Four</t>
  </si>
  <si>
    <t>Four Hundred Sixty Five</t>
  </si>
  <si>
    <t>Four Hundred Sixty Six</t>
  </si>
  <si>
    <t>Four Hundred Sixty Seven</t>
  </si>
  <si>
    <t>Four Hundred Sixty Eight</t>
  </si>
  <si>
    <t>Four Hundred Sixty Nine</t>
  </si>
  <si>
    <t>Four Hundred Seventy</t>
  </si>
  <si>
    <t>Four Hundred Seventy One</t>
  </si>
  <si>
    <t>Four Hundred Seventy Two</t>
  </si>
  <si>
    <t>Four Hundred Seventy Three</t>
  </si>
  <si>
    <t>Four Hundred Seventy Four</t>
  </si>
  <si>
    <t>Four Hundred Seventy Five</t>
  </si>
  <si>
    <t>Four Hundred Seventy Six</t>
  </si>
  <si>
    <t>Four Hundred Seventy Seven</t>
  </si>
  <si>
    <t>Four Hundred Seventy Eight</t>
  </si>
  <si>
    <t>Four Hundred Seventy Nine</t>
  </si>
  <si>
    <t>Four Hundred Eighty</t>
  </si>
  <si>
    <t>Four Hundred Eighty One</t>
  </si>
  <si>
    <t>Four Hundred Eighty Two</t>
  </si>
  <si>
    <t>Four Hundred Eighty Three</t>
  </si>
  <si>
    <t>Four Hundred Eighty Four</t>
  </si>
  <si>
    <t>Four Hundred Eighty Five</t>
  </si>
  <si>
    <t>Four Hundred Eighty Six</t>
  </si>
  <si>
    <t>Four Hundred Eighty Seven</t>
  </si>
  <si>
    <t>Four Hundred Eighty Eight</t>
  </si>
  <si>
    <t>Four Hundred Eighty Nine</t>
  </si>
  <si>
    <t>Four Hundred Ninety</t>
  </si>
  <si>
    <t>Four Hundred Ninety One</t>
  </si>
  <si>
    <t>Four Hundred Ninety Two</t>
  </si>
  <si>
    <t>Four Hundred Ninety Three</t>
  </si>
  <si>
    <t>Four Hundred Ninety Four</t>
  </si>
  <si>
    <t>Four Hundred Ninety Five</t>
  </si>
  <si>
    <t>Four Hundred Ninety Six</t>
  </si>
  <si>
    <t>Four Hundred Ninety Seven</t>
  </si>
  <si>
    <t>Four Hundred Ninety Eight</t>
  </si>
  <si>
    <t>Four Hundred Ninety Nine</t>
  </si>
  <si>
    <t>Five Hundred</t>
  </si>
  <si>
    <t>Five Hundred One</t>
  </si>
  <si>
    <t>Five Hundred Two</t>
  </si>
  <si>
    <t>Five Hundred Three</t>
  </si>
  <si>
    <t>Five Hundred Four</t>
  </si>
  <si>
    <t>Five Hundred Five</t>
  </si>
  <si>
    <t>Five Hundred Six</t>
  </si>
  <si>
    <t>Five Hundred Seven</t>
  </si>
  <si>
    <t>Five Hundred Eight</t>
  </si>
  <si>
    <t>Five Hundred Nine</t>
  </si>
  <si>
    <t>Five Hundred Ten</t>
  </si>
  <si>
    <t>Five Hundred Eleven</t>
  </si>
  <si>
    <t>Five Hundred Twelve</t>
  </si>
  <si>
    <t>Five Hundred Thirteen</t>
  </si>
  <si>
    <t>Five Hundred Fourteen</t>
  </si>
  <si>
    <t>Five Hundred Fifteen</t>
  </si>
  <si>
    <t>Five Hundred Sixteen</t>
  </si>
  <si>
    <t>Five Hundred Seventeen</t>
  </si>
  <si>
    <t>Five Hundred Eighteen</t>
  </si>
  <si>
    <t>Five Hundred Nineteen</t>
  </si>
  <si>
    <t>Five Hundred Twenty</t>
  </si>
  <si>
    <t>Five Hundred Twenty One</t>
  </si>
  <si>
    <t>Five Hundred Twenty Two</t>
  </si>
  <si>
    <t>Five Hundred Twenty Three</t>
  </si>
  <si>
    <t>Five Hundred Twenty Four</t>
  </si>
  <si>
    <t>Five Hundred Twenty Five</t>
  </si>
  <si>
    <t>Five Hundred Twenty Six</t>
  </si>
  <si>
    <t>Five Hundred Twenty Seven</t>
  </si>
  <si>
    <t>Five Hundred Twenty Eight</t>
  </si>
  <si>
    <t>Five Hundred Twenty Nine</t>
  </si>
  <si>
    <t>Five Hundred Thirty</t>
  </si>
  <si>
    <t>Five Hundred Thirty One</t>
  </si>
  <si>
    <t>Five Hundred Thirty Two</t>
  </si>
  <si>
    <t>Five Hundred Thirty Three</t>
  </si>
  <si>
    <t>Five Hundred Thirty Four</t>
  </si>
  <si>
    <t>Five Hundred Thirty Five</t>
  </si>
  <si>
    <t>Five Hundred Thirty Six</t>
  </si>
  <si>
    <t>Five Hundred Thirty Seven</t>
  </si>
  <si>
    <t>Five Hundred Thirty Eight</t>
  </si>
  <si>
    <t>Five Hundred Thirty Nine</t>
  </si>
  <si>
    <t>Five Hundred Forty</t>
  </si>
  <si>
    <t>Five Hundred Forty One</t>
  </si>
  <si>
    <t>Five Hundred Forty Two</t>
  </si>
  <si>
    <t>Five Hundred Forty Three</t>
  </si>
  <si>
    <t>Five Hundred Forty Four</t>
  </si>
  <si>
    <t>Five Hundred Forty Five</t>
  </si>
  <si>
    <t>Five Hundred Forty Six</t>
  </si>
  <si>
    <t>Five Hundred Forty Seven</t>
  </si>
  <si>
    <t>Five Hundred Forty Eight</t>
  </si>
  <si>
    <t>Five Hundred Forty Nine</t>
  </si>
  <si>
    <t>Five Hundred Fifty</t>
  </si>
  <si>
    <t>Five Hundred Fifty One</t>
  </si>
  <si>
    <t>Five Hundred Fifty Two</t>
  </si>
  <si>
    <t>Five Hundred Fifty Three</t>
  </si>
  <si>
    <t>Five Hundred Fifty Four</t>
  </si>
  <si>
    <t>Five Hundred Fifty Five</t>
  </si>
  <si>
    <t>Five Hundred Fifty Six</t>
  </si>
  <si>
    <t>Five Hundred Fifty Seven</t>
  </si>
  <si>
    <t>Five Hundred Fifty Eight</t>
  </si>
  <si>
    <t>Five Hundred Fifty Nine</t>
  </si>
  <si>
    <t>Five Hundred Sixty</t>
  </si>
  <si>
    <t>Five Hundred Sixty One</t>
  </si>
  <si>
    <t>Five Hundred Sixty Two</t>
  </si>
  <si>
    <t>Five Hundred Sixty Three</t>
  </si>
  <si>
    <t>Five Hundred Sixty Four</t>
  </si>
  <si>
    <t>Five Hundred Sixty Five</t>
  </si>
  <si>
    <t>Five Hundred Sixty Six</t>
  </si>
  <si>
    <t>Five Hundred Sixty Seven</t>
  </si>
  <si>
    <t>Five Hundred Sixty Eight</t>
  </si>
  <si>
    <t>Five Hundred Sixty Nine</t>
  </si>
  <si>
    <t>Five Hundred Seventy</t>
  </si>
  <si>
    <t>Five Hundred Seventy One</t>
  </si>
  <si>
    <t>Five Hundred Seventy Two</t>
  </si>
  <si>
    <t>Five Hundred Seventy Three</t>
  </si>
  <si>
    <t>Five Hundred Seventy Four</t>
  </si>
  <si>
    <t>Five Hundred Seventy Five</t>
  </si>
  <si>
    <t>Five Hundred Seventy Six</t>
  </si>
  <si>
    <t>Five Hundred Seventy Seven</t>
  </si>
  <si>
    <t>Five Hundred Seventy Eight</t>
  </si>
  <si>
    <t>Five Hundred Seventy Nine</t>
  </si>
  <si>
    <t>Five Hundred Eighty</t>
  </si>
  <si>
    <t>Five Hundred Eighty One</t>
  </si>
  <si>
    <t>Five Hundred Eighty Two</t>
  </si>
  <si>
    <t>Five Hundred Eighty Three</t>
  </si>
  <si>
    <t>Five Hundred Eighty Four</t>
  </si>
  <si>
    <t>Five Hundred Eighty Five</t>
  </si>
  <si>
    <t>Five Hundred Eighty Six</t>
  </si>
  <si>
    <t>Five Hundred Eighty Seven</t>
  </si>
  <si>
    <t>Five Hundred Eighty Eight</t>
  </si>
  <si>
    <t>Five Hundred Eighty Nine</t>
  </si>
  <si>
    <t>Five Hundred Ninety</t>
  </si>
  <si>
    <t>Five Hundred Ninety One</t>
  </si>
  <si>
    <t>Five Hundred Ninety Two</t>
  </si>
  <si>
    <t>Five Hundred Ninety Three</t>
  </si>
  <si>
    <t>Five Hundred Ninety Four</t>
  </si>
  <si>
    <t>Five Hundred Ninety Five</t>
  </si>
  <si>
    <t>Five Hundred Ninety Six</t>
  </si>
  <si>
    <t>Five Hundred Ninety Seven</t>
  </si>
  <si>
    <t>Five Hundred Ninety Eight</t>
  </si>
  <si>
    <t>Five Hundred Ninety Nine</t>
  </si>
  <si>
    <t>Six Hundred</t>
  </si>
  <si>
    <t>Six Hundred One</t>
  </si>
  <si>
    <t>Six Hundred Two</t>
  </si>
  <si>
    <t>Six Hundred Three</t>
  </si>
  <si>
    <t>Six Hundred Four</t>
  </si>
  <si>
    <t>Six Hundred Five</t>
  </si>
  <si>
    <t>Six Hundred Six</t>
  </si>
  <si>
    <t>Six Hundred Seven</t>
  </si>
  <si>
    <t>Six Hundred Eight</t>
  </si>
  <si>
    <t>Six Hundred Nine</t>
  </si>
  <si>
    <t>Six Hundred Ten</t>
  </si>
  <si>
    <t>Six Hundred Eleven</t>
  </si>
  <si>
    <t>Six Hundred Twelve</t>
  </si>
  <si>
    <t>Six Hundred Thirteen</t>
  </si>
  <si>
    <t>Six Hundred Fourteen</t>
  </si>
  <si>
    <t>Six Hundred Fifteen</t>
  </si>
  <si>
    <t>Six Hundred Sixteen</t>
  </si>
  <si>
    <t>Six Hundred Seventeen</t>
  </si>
  <si>
    <t>Six Hundred Eighteen</t>
  </si>
  <si>
    <t>Six Hundred Nineteen</t>
  </si>
  <si>
    <t>Six Hundred Twenty</t>
  </si>
  <si>
    <t>Six Hundred Twenty One</t>
  </si>
  <si>
    <t>Six Hundred Twenty Two</t>
  </si>
  <si>
    <t>Six Hundred Twenty Three</t>
  </si>
  <si>
    <t>Six Hundred Twenty Four</t>
  </si>
  <si>
    <t>Six Hundred Twenty Five</t>
  </si>
  <si>
    <t>Six Hundred Twenty Six</t>
  </si>
  <si>
    <t>Six Hundred Twenty Seven</t>
  </si>
  <si>
    <t>Six Hundred Twenty Eight</t>
  </si>
  <si>
    <t>Six Hundred Twenty Nine</t>
  </si>
  <si>
    <t>Six Hundred Thirty</t>
  </si>
  <si>
    <t>Six Hundred Thirty One</t>
  </si>
  <si>
    <t>Six Hundred Thirty Two</t>
  </si>
  <si>
    <t>Six Hundred Thirty Three</t>
  </si>
  <si>
    <t>Six Hundred Thirty Four</t>
  </si>
  <si>
    <t>Six Hundred Thirty Five</t>
  </si>
  <si>
    <t>Six Hundred Thirty Six</t>
  </si>
  <si>
    <t>Six Hundred Thirty Seven</t>
  </si>
  <si>
    <t>Six Hundred Thirty Eight</t>
  </si>
  <si>
    <t>Six Hundred Thirty Nine</t>
  </si>
  <si>
    <t>Six Hundred Forty</t>
  </si>
  <si>
    <t>Six Hundred Forty One</t>
  </si>
  <si>
    <t>Six Hundred Forty Two</t>
  </si>
  <si>
    <t>Six Hundred Forty Three</t>
  </si>
  <si>
    <t>Six Hundred Forty Four</t>
  </si>
  <si>
    <t>Six Hundred Forty Five</t>
  </si>
  <si>
    <t>Six Hundred Forty Six</t>
  </si>
  <si>
    <t>Six Hundred Forty Seven</t>
  </si>
  <si>
    <t>Six Hundred Forty Eight</t>
  </si>
  <si>
    <t>Six Hundred Forty Nine</t>
  </si>
  <si>
    <t>Six Hundred Fifty</t>
  </si>
  <si>
    <t>Six Hundred Fifty One</t>
  </si>
  <si>
    <t>Six Hundred Fifty Two</t>
  </si>
  <si>
    <t>Six Hundred Fifty Three</t>
  </si>
  <si>
    <t>Six Hundred Fifty Four</t>
  </si>
  <si>
    <t>Six Hundred Fifty Five</t>
  </si>
  <si>
    <t>Six Hundred Fifty Six</t>
  </si>
  <si>
    <t>Six Hundred Fifty Seven</t>
  </si>
  <si>
    <t>Six Hundred Fifty Eight</t>
  </si>
  <si>
    <t>Six Hundred Fifty Nine</t>
  </si>
  <si>
    <t>Six Hundred Sixty</t>
  </si>
  <si>
    <t>Six Hundred Sixty One</t>
  </si>
  <si>
    <t>Six Hundred Sixty Two</t>
  </si>
  <si>
    <t>Six Hundred Sixty Three</t>
  </si>
  <si>
    <t>Six Hundred Sixty Four</t>
  </si>
  <si>
    <t>Six Hundred Sixty Five</t>
  </si>
  <si>
    <t>Six Hundred Sixty Six</t>
  </si>
  <si>
    <t>Six Hundred Sixty Seven</t>
  </si>
  <si>
    <t>Six Hundred Sixty Eight</t>
  </si>
  <si>
    <t>Six Hundred Sixty Nine</t>
  </si>
  <si>
    <t>Six Hundred Seventy</t>
  </si>
  <si>
    <t>Six Hundred Seventy One</t>
  </si>
  <si>
    <t>Six Hundred Seventy Two</t>
  </si>
  <si>
    <t>Six Hundred Seventy Three</t>
  </si>
  <si>
    <t>Six Hundred Seventy Four</t>
  </si>
  <si>
    <t>Six Hundred Seventy Five</t>
  </si>
  <si>
    <t>Six Hundred Seventy Six</t>
  </si>
  <si>
    <t>Six Hundred Seventy Seven</t>
  </si>
  <si>
    <t>Six Hundred Seventy Eight</t>
  </si>
  <si>
    <t>Six Hundred Seventy Nine</t>
  </si>
  <si>
    <t>Six Hundred Eighty</t>
  </si>
  <si>
    <t>Six Hundred Eighty One</t>
  </si>
  <si>
    <t>Six Hundred Eighty Two</t>
  </si>
  <si>
    <t>Six Hundred Eighty Three</t>
  </si>
  <si>
    <t>Six Hundred Eighty Four</t>
  </si>
  <si>
    <t>Six Hundred Eighty Five</t>
  </si>
  <si>
    <t>Six Hundred Eighty Six</t>
  </si>
  <si>
    <t>Six Hundred Eighty Seven</t>
  </si>
  <si>
    <t>Six Hundred Eighty Eight</t>
  </si>
  <si>
    <t>Six Hundred Eighty Nine</t>
  </si>
  <si>
    <t>Six Hundred Ninety</t>
  </si>
  <si>
    <t>Six Hundred Ninety One</t>
  </si>
  <si>
    <t>Six Hundred Ninety Two</t>
  </si>
  <si>
    <t>Six Hundred Ninety Three</t>
  </si>
  <si>
    <t>Six Hundred Ninety Four</t>
  </si>
  <si>
    <t>Six Hundred Ninety Five</t>
  </si>
  <si>
    <t>Six Hundred Ninety Six</t>
  </si>
  <si>
    <t>Six Hundred Ninety Seven</t>
  </si>
  <si>
    <t>Six Hundred Ninety Eight</t>
  </si>
  <si>
    <t>Six Hundred Ninety Nine</t>
  </si>
  <si>
    <t>Seven Hundred</t>
  </si>
  <si>
    <t>Seven Hundred One</t>
  </si>
  <si>
    <t>Seven Hundred Two</t>
  </si>
  <si>
    <t>Seven Hundred Three</t>
  </si>
  <si>
    <t>Seven Hundred Four</t>
  </si>
  <si>
    <t>Seven Hundred Five</t>
  </si>
  <si>
    <t>Seven Hundred Six</t>
  </si>
  <si>
    <t>Seven Hundred Seven</t>
  </si>
  <si>
    <t>Seven Hundred Eight</t>
  </si>
  <si>
    <t>Seven Hundred Nine</t>
  </si>
  <si>
    <t>Seven Hundred Ten</t>
  </si>
  <si>
    <t>Seven Hundred Eleven</t>
  </si>
  <si>
    <t>Seven Hundred Twelve</t>
  </si>
  <si>
    <t>Seven Hundred Thirteen</t>
  </si>
  <si>
    <t>Seven Hundred Fourteen</t>
  </si>
  <si>
    <t>Seven Hundred Fifteen</t>
  </si>
  <si>
    <t>Seven Hundred Sixteen</t>
  </si>
  <si>
    <t>Seven Hundred Seventeen</t>
  </si>
  <si>
    <t>Seven Hundred Eighteen</t>
  </si>
  <si>
    <t>Seven Hundred Nineteen</t>
  </si>
  <si>
    <t>Seven Hundred Twenty</t>
  </si>
  <si>
    <t>Seven Hundred Twenty One</t>
  </si>
  <si>
    <t>Seven Hundred Twenty Two</t>
  </si>
  <si>
    <t>Seven Hundred Twenty Three</t>
  </si>
  <si>
    <t>Seven Hundred Twenty Four</t>
  </si>
  <si>
    <t>Seven Hundred Twenty Five</t>
  </si>
  <si>
    <t>Seven Hundred Twenty Six</t>
  </si>
  <si>
    <t>Seven Hundred Twenty Seven</t>
  </si>
  <si>
    <t>Seven Hundred Twenty Eight</t>
  </si>
  <si>
    <t>Seven Hundred Twenty Nine</t>
  </si>
  <si>
    <t>Seven Hundred Thirty</t>
  </si>
  <si>
    <t>Seven Hundred Thirty One</t>
  </si>
  <si>
    <t>Seven Hundred Thirty Two</t>
  </si>
  <si>
    <t>Seven Hundred Thirty Three</t>
  </si>
  <si>
    <t>Seven Hundred Thirty Four</t>
  </si>
  <si>
    <t>Seven Hundred Thirty Five</t>
  </si>
  <si>
    <t>Seven Hundred Thirty Six</t>
  </si>
  <si>
    <t>Seven Hundred Thirty Seven</t>
  </si>
  <si>
    <t>Seven Hundred Thirty Eight</t>
  </si>
  <si>
    <t>Seven Hundred Thirty Nine</t>
  </si>
  <si>
    <t>Seven Hundred Forty</t>
  </si>
  <si>
    <t>Seven Hundred Forty One</t>
  </si>
  <si>
    <t>Seven Hundred Forty Two</t>
  </si>
  <si>
    <t>Seven Hundred Forty Three</t>
  </si>
  <si>
    <t>Seven Hundred Forty Four</t>
  </si>
  <si>
    <t>Seven Hundred Forty Five</t>
  </si>
  <si>
    <t>Seven Hundred Forty Six</t>
  </si>
  <si>
    <t>Seven Hundred Forty Seven</t>
  </si>
  <si>
    <t>Seven Hundred Forty Eight</t>
  </si>
  <si>
    <t>Seven Hundred Forty Nine</t>
  </si>
  <si>
    <t>Seven Hundred Fifty</t>
  </si>
  <si>
    <t>Seven Hundred Fifty One</t>
  </si>
  <si>
    <t>Seven Hundred Fifty Two</t>
  </si>
  <si>
    <t>Seven Hundred Fifty Three</t>
  </si>
  <si>
    <t>Seven Hundred Fifty Four</t>
  </si>
  <si>
    <t>Seven Hundred Fifty Five</t>
  </si>
  <si>
    <t>Seven Hundred Fifty Six</t>
  </si>
  <si>
    <t>Seven Hundred Fifty Seven</t>
  </si>
  <si>
    <t>Seven Hundred Fifty Eight</t>
  </si>
  <si>
    <t>Seven Hundred Fifty Nine</t>
  </si>
  <si>
    <t>Seven Hundred Sixty</t>
  </si>
  <si>
    <t>Seven Hundred Sixty One</t>
  </si>
  <si>
    <t>Seven Hundred Sixty Two</t>
  </si>
  <si>
    <t>Seven Hundred Sixty Three</t>
  </si>
  <si>
    <t>Seven Hundred Sixty Four</t>
  </si>
  <si>
    <t>Seven Hundred Sixty Five</t>
  </si>
  <si>
    <t>Seven Hundred Sixty Six</t>
  </si>
  <si>
    <t>Seven Hundred Sixty Seven</t>
  </si>
  <si>
    <t>Seven Hundred Sixty Eight</t>
  </si>
  <si>
    <t>Seven Hundred Sixty Nine</t>
  </si>
  <si>
    <t>Seven Hundred Seventy</t>
  </si>
  <si>
    <t>Seven Hundred Seventy One</t>
  </si>
  <si>
    <t>Seven Hundred Seventy Two</t>
  </si>
  <si>
    <t>Seven Hundred Seventy Three</t>
  </si>
  <si>
    <t>Seven Hundred Seventy Four</t>
  </si>
  <si>
    <t>Seven Hundred Seventy Five</t>
  </si>
  <si>
    <t>Seven Hundred Seventy Six</t>
  </si>
  <si>
    <t>Seven Hundred Seventy Seven</t>
  </si>
  <si>
    <t>Seven Hundred Seventy Eight</t>
  </si>
  <si>
    <t>Seven Hundred Seventy Nine</t>
  </si>
  <si>
    <t>Seven Hundred Eighty</t>
  </si>
  <si>
    <t>Seven Hundred Eighty One</t>
  </si>
  <si>
    <t>Seven Hundred Eighty Two</t>
  </si>
  <si>
    <t>Seven Hundred Eighty Three</t>
  </si>
  <si>
    <t>Seven Hundred Eighty Four</t>
  </si>
  <si>
    <t>Seven Hundred Eighty Five</t>
  </si>
  <si>
    <t>Seven Hundred Eighty Six</t>
  </si>
  <si>
    <t>Seven Hundred Eighty Seven</t>
  </si>
  <si>
    <t>Seven Hundred Eighty Eight</t>
  </si>
  <si>
    <t>Seven Hundred Eighty Nine</t>
  </si>
  <si>
    <t>Seven Hundred Ninety</t>
  </si>
  <si>
    <t>Seven Hundred Ninety One</t>
  </si>
  <si>
    <t>Seven Hundred Ninety Two</t>
  </si>
  <si>
    <t>Seven Hundred Ninety Three</t>
  </si>
  <si>
    <t>Seven Hundred Ninety Four</t>
  </si>
  <si>
    <t>Seven Hundred Ninety Five</t>
  </si>
  <si>
    <t>Seven Hundred Ninety Six</t>
  </si>
  <si>
    <t>Seven Hundred Ninety Seven</t>
  </si>
  <si>
    <t>Seven Hundred Ninety Eight</t>
  </si>
  <si>
    <t>Seven Hundred Ninety Nine</t>
  </si>
  <si>
    <t>Eight Hundred</t>
  </si>
  <si>
    <t>Eight Hundred One</t>
  </si>
  <si>
    <t>Eight Hundred Two</t>
  </si>
  <si>
    <t>Eight Hundred Three</t>
  </si>
  <si>
    <t>Eight Hundred Four</t>
  </si>
  <si>
    <t>Eight Hundred Five</t>
  </si>
  <si>
    <t>Eight Hundred Six</t>
  </si>
  <si>
    <t>Eight Hundred Seven</t>
  </si>
  <si>
    <t>Eight Hundred Eight</t>
  </si>
  <si>
    <t>Eight Hundred Nine</t>
  </si>
  <si>
    <t>Eight Hundred Ten</t>
  </si>
  <si>
    <t>Eight Hundred Eleven</t>
  </si>
  <si>
    <t>Eight Hundred Twelve</t>
  </si>
  <si>
    <t>Eight Hundred Thirteen</t>
  </si>
  <si>
    <t>Eight Hundred Fourteen</t>
  </si>
  <si>
    <t>Eight Hundred Fifteen</t>
  </si>
  <si>
    <t>Eight Hundred Sixteen</t>
  </si>
  <si>
    <t>Eight Hundred Seventeen</t>
  </si>
  <si>
    <t>Eight Hundred Eighteen</t>
  </si>
  <si>
    <t>Eight Hundred Nineteen</t>
  </si>
  <si>
    <t>Eight Hundred Twenty</t>
  </si>
  <si>
    <t>Eight Hundred Twenty One</t>
  </si>
  <si>
    <t>Eight Hundred Twenty Two</t>
  </si>
  <si>
    <t>Eight Hundred Twenty Three</t>
  </si>
  <si>
    <t>Eight Hundred Twenty Four</t>
  </si>
  <si>
    <t>Eight Hundred Twenty Five</t>
  </si>
  <si>
    <t>Eight Hundred Twenty Six</t>
  </si>
  <si>
    <t>Eight Hundred Twenty Seven</t>
  </si>
  <si>
    <t>Eight Hundred Twenty Eight</t>
  </si>
  <si>
    <t>Eight Hundred Twenty Nine</t>
  </si>
  <si>
    <t>Eight Hundred Thirty</t>
  </si>
  <si>
    <t>Eight Hundred Thirty One</t>
  </si>
  <si>
    <t>Eight Hundred Thirty Two</t>
  </si>
  <si>
    <t>Eight Hundred Thirty Three</t>
  </si>
  <si>
    <t>Eight Hundred Thirty Four</t>
  </si>
  <si>
    <t>Eight Hundred Thirty Five</t>
  </si>
  <si>
    <t>Eight Hundred Thirty Six</t>
  </si>
  <si>
    <t>Eight Hundred Thirty Seven</t>
  </si>
  <si>
    <t>Eight Hundred Thirty Eight</t>
  </si>
  <si>
    <t>Eight Hundred Thirty Nine</t>
  </si>
  <si>
    <t>Eight Hundred Forty</t>
  </si>
  <si>
    <t>Eight Hundred Forty One</t>
  </si>
  <si>
    <t>Eight Hundred Forty Two</t>
  </si>
  <si>
    <t>Eight Hundred Forty Three</t>
  </si>
  <si>
    <t>Eight Hundred Forty Four</t>
  </si>
  <si>
    <t>Eight Hundred Forty Five</t>
  </si>
  <si>
    <t>Eight Hundred Forty Six</t>
  </si>
  <si>
    <t>Eight Hundred Forty Seven</t>
  </si>
  <si>
    <t>Eight Hundred Forty Eight</t>
  </si>
  <si>
    <t>Eight Hundred Forty Nine</t>
  </si>
  <si>
    <t>Eight Hundred Fifty</t>
  </si>
  <si>
    <t>Eight Hundred Fifty One</t>
  </si>
  <si>
    <t>Eight Hundred Fifty Two</t>
  </si>
  <si>
    <t>Eight Hundred Fifty Three</t>
  </si>
  <si>
    <t>Eight Hundred Fifty Four</t>
  </si>
  <si>
    <t>Eight Hundred Fifty Five</t>
  </si>
  <si>
    <t>Eight Hundred Fifty Six</t>
  </si>
  <si>
    <t>Eight Hundred Fifty Seven</t>
  </si>
  <si>
    <t>Eight Hundred Fifty Eight</t>
  </si>
  <si>
    <t>Eight Hundred Fifty Nine</t>
  </si>
  <si>
    <t>Eight Hundred Sixty</t>
  </si>
  <si>
    <t>Eight Hundred Sixty One</t>
  </si>
  <si>
    <t>Eight Hundred Sixty Two</t>
  </si>
  <si>
    <t>Eight Hundred Sixty Three</t>
  </si>
  <si>
    <t>Eight Hundred Sixty Four</t>
  </si>
  <si>
    <t>Eight Hundred Sixty Five</t>
  </si>
  <si>
    <t>Eight Hundred Sixty Six</t>
  </si>
  <si>
    <t>Eight Hundred Sixty Seven</t>
  </si>
  <si>
    <t>Eight Hundred Sixty Eight</t>
  </si>
  <si>
    <t>Eight Hundred Sixty Nine</t>
  </si>
  <si>
    <t>Eight Hundred Seventy</t>
  </si>
  <si>
    <t>Eight Hundred Seventy One</t>
  </si>
  <si>
    <t>Eight Hundred Seventy Two</t>
  </si>
  <si>
    <t>Eight Hundred Seventy Three</t>
  </si>
  <si>
    <t>Eight Hundred Seventy Four</t>
  </si>
  <si>
    <t>Eight Hundred Seventy Five</t>
  </si>
  <si>
    <t>Eight Hundred Seventy Six</t>
  </si>
  <si>
    <t>Eight Hundred Seventy Seven</t>
  </si>
  <si>
    <t>Eight Hundred Seventy Eight</t>
  </si>
  <si>
    <t>Eight Hundred Seventy Nine</t>
  </si>
  <si>
    <t>Eight Hundred Eighty</t>
  </si>
  <si>
    <t>Eight Hundred Eighty One</t>
  </si>
  <si>
    <t>Eight Hundred Eighty Two</t>
  </si>
  <si>
    <t>Eight Hundred Eighty Three</t>
  </si>
  <si>
    <t>Eight Hundred Eighty Four</t>
  </si>
  <si>
    <t>Eight Hundred Eighty Five</t>
  </si>
  <si>
    <t>Eight Hundred Eighty Six</t>
  </si>
  <si>
    <t>Eight Hundred Eighty Seven</t>
  </si>
  <si>
    <t>Eight Hundred Eighty Eight</t>
  </si>
  <si>
    <t>Eight Hundred Eighty Nine</t>
  </si>
  <si>
    <t>Eight Hundred Ninety</t>
  </si>
  <si>
    <t>Eight Hundred Ninety One</t>
  </si>
  <si>
    <t>Eight Hundred Ninety Two</t>
  </si>
  <si>
    <t>Eight Hundred Ninety Three</t>
  </si>
  <si>
    <t>Eight Hundred Ninety Four</t>
  </si>
  <si>
    <t>Eight Hundred Ninety Five</t>
  </si>
  <si>
    <t>Eight Hundred Ninety Six</t>
  </si>
  <si>
    <t>Eight Hundred Ninety Seven</t>
  </si>
  <si>
    <t>Eight Hundred Ninety Eight</t>
  </si>
  <si>
    <t>Eight Hundred Ninety Nine</t>
  </si>
  <si>
    <t>Nine Hundred</t>
  </si>
  <si>
    <t>Nine Hundred One</t>
  </si>
  <si>
    <t>Nine Hundred Two</t>
  </si>
  <si>
    <t>Nine Hundred Three</t>
  </si>
  <si>
    <t>Nine Hundred Four</t>
  </si>
  <si>
    <t>Nine Hundred Five</t>
  </si>
  <si>
    <t>Nine Hundred Six</t>
  </si>
  <si>
    <t>Nine Hundred Seven</t>
  </si>
  <si>
    <t>Nine Hundred Eight</t>
  </si>
  <si>
    <t>Nine Hundred Nine</t>
  </si>
  <si>
    <t>Nine Hundred Ten</t>
  </si>
  <si>
    <t>Nine Hundred Eleven</t>
  </si>
  <si>
    <t>Nine Hundred Twelve</t>
  </si>
  <si>
    <t>Nine Hundred Thirteen</t>
  </si>
  <si>
    <t>Nine Hundred Fourteen</t>
  </si>
  <si>
    <t>Nine Hundred Fifteen</t>
  </si>
  <si>
    <t>Nine Hundred Sixteen</t>
  </si>
  <si>
    <t>Nine Hundred Seventeen</t>
  </si>
  <si>
    <t>Nine Hundred Eighteen</t>
  </si>
  <si>
    <t>Nine Hundred Nineteen</t>
  </si>
  <si>
    <t>Nine Hundred Twenty</t>
  </si>
  <si>
    <t>Nine Hundred Twenty One</t>
  </si>
  <si>
    <t>Nine Hundred Twenty Two</t>
  </si>
  <si>
    <t>Nine Hundred Twenty Three</t>
  </si>
  <si>
    <t>Nine Hundred Twenty Four</t>
  </si>
  <si>
    <t>Nine Hundred Twenty Five</t>
  </si>
  <si>
    <t>Nine Hundred Twenty Six</t>
  </si>
  <si>
    <t>Nine Hundred Twenty Seven</t>
  </si>
  <si>
    <t>Nine Hundred Twenty Eight</t>
  </si>
  <si>
    <t>Nine Hundred Twenty Nine</t>
  </si>
  <si>
    <t>Nine Hundred Thirty</t>
  </si>
  <si>
    <t>Nine Hundred Thirty One</t>
  </si>
  <si>
    <t>Nine Hundred Thirty Two</t>
  </si>
  <si>
    <t>Nine Hundred Thirty Three</t>
  </si>
  <si>
    <t>Nine Hundred Thirty Four</t>
  </si>
  <si>
    <t>Nine Hundred Thirty Five</t>
  </si>
  <si>
    <t>Nine Hundred Thirty Six</t>
  </si>
  <si>
    <t>Nine Hundred Thirty Seven</t>
  </si>
  <si>
    <t>Nine Hundred Thirty Eight</t>
  </si>
  <si>
    <t>Nine Hundred Thirty Nine</t>
  </si>
  <si>
    <t>Nine Hundred Forty</t>
  </si>
  <si>
    <t>Nine Hundred Forty One</t>
  </si>
  <si>
    <t>Nine Hundred Forty Two</t>
  </si>
  <si>
    <t>Nine Hundred Forty Three</t>
  </si>
  <si>
    <t>Nine Hundred Forty Four</t>
  </si>
  <si>
    <t>Nine Hundred Forty Five</t>
  </si>
  <si>
    <t>Nine Hundred Forty Six</t>
  </si>
  <si>
    <t>Nine Hundred Forty Seven</t>
  </si>
  <si>
    <t>Nine Hundred Forty Eight</t>
  </si>
  <si>
    <t>Nine Hundred Forty Nine</t>
  </si>
  <si>
    <t>Nine Hundred Fifty</t>
  </si>
  <si>
    <t>Nine Hundred Fifty One</t>
  </si>
  <si>
    <t>Nine Hundred Fifty Two</t>
  </si>
  <si>
    <t>Nine Hundred Fifty Three</t>
  </si>
  <si>
    <t>Nine Hundred Fifty Four</t>
  </si>
  <si>
    <t>Nine Hundred Fifty Five</t>
  </si>
  <si>
    <t>Nine Hundred Fifty Six</t>
  </si>
  <si>
    <t>Nine Hundred Fifty Seven</t>
  </si>
  <si>
    <t>Nine Hundred Fifty Eight</t>
  </si>
  <si>
    <t>Nine Hundred Fifty Nine</t>
  </si>
  <si>
    <t>Nine Hundred Sixty</t>
  </si>
  <si>
    <t>Nine Hundred Sixty One</t>
  </si>
  <si>
    <t>Nine Hundred Sixty Two</t>
  </si>
  <si>
    <t>Nine Hundred Sixty Three</t>
  </si>
  <si>
    <t>Nine Hundred Sixty Four</t>
  </si>
  <si>
    <t>Nine Hundred Sixty Five</t>
  </si>
  <si>
    <t>Nine Hundred Sixty Six</t>
  </si>
  <si>
    <t>Nine Hundred Sixty Seven</t>
  </si>
  <si>
    <t>Nine Hundred Sixty Eight</t>
  </si>
  <si>
    <t>Nine Hundred Sixty Nine</t>
  </si>
  <si>
    <t>Nine Hundred Seventy</t>
  </si>
  <si>
    <t>Nine Hundred Seventy One</t>
  </si>
  <si>
    <t>Nine Hundred Seventy Two</t>
  </si>
  <si>
    <t>Nine Hundred Seventy Three</t>
  </si>
  <si>
    <t>Nine Hundred Seventy Four</t>
  </si>
  <si>
    <t>Nine Hundred Seventy Five</t>
  </si>
  <si>
    <t>Nine Hundred Seventy Six</t>
  </si>
  <si>
    <t>Nine Hundred Seventy Seven</t>
  </si>
  <si>
    <t>Nine Hundred Seventy Eight</t>
  </si>
  <si>
    <t>Nine Hundred Seventy Nine</t>
  </si>
  <si>
    <t>Nine Hundred Eighty</t>
  </si>
  <si>
    <t>Nine Hundred Eighty One</t>
  </si>
  <si>
    <t>Nine Hundred Eighty Two</t>
  </si>
  <si>
    <t>Nine Hundred Eighty Three</t>
  </si>
  <si>
    <t>Nine Hundred Eighty Four</t>
  </si>
  <si>
    <t>Nine Hundred Eighty Five</t>
  </si>
  <si>
    <t>Nine Hundred Eighty Six</t>
  </si>
  <si>
    <t>Nine Hundred Eighty Seven</t>
  </si>
  <si>
    <t>Nine Hundred Eighty Eight</t>
  </si>
  <si>
    <t>Nine Hundred Eighty Nine</t>
  </si>
  <si>
    <t>Nine Hundred Ninety</t>
  </si>
  <si>
    <t>Nine Hundred Ninety One</t>
  </si>
  <si>
    <t>Nine Hundred Ninety Two</t>
  </si>
  <si>
    <t>Nine Hundred Ninety Three</t>
  </si>
  <si>
    <t>Nine Hundred Ninety Four</t>
  </si>
  <si>
    <t>Nine Hundred Ninety Five</t>
  </si>
  <si>
    <t>Nine Hundred Ninety Six</t>
  </si>
  <si>
    <t>Nine Hundred Ninety Seven</t>
  </si>
  <si>
    <t>Nine Hundred Ninety Eight</t>
  </si>
  <si>
    <t>Nine Hundred Ninety Nine</t>
  </si>
  <si>
    <t>Digit</t>
  </si>
  <si>
    <t>Word</t>
  </si>
  <si>
    <t xml:space="preserve">General Fund </t>
  </si>
  <si>
    <t>New General Appropriation</t>
  </si>
  <si>
    <t xml:space="preserve">Specific Budgets of National Government Agencies </t>
  </si>
  <si>
    <t>GoP Counterpart Funds</t>
  </si>
  <si>
    <t>Asian Development Bank</t>
  </si>
  <si>
    <t>Australia</t>
  </si>
  <si>
    <t>Austria</t>
  </si>
  <si>
    <t>Belgium</t>
  </si>
  <si>
    <t>Canada</t>
  </si>
  <si>
    <t>China</t>
  </si>
  <si>
    <t>Denmark</t>
  </si>
  <si>
    <t>European Commission</t>
  </si>
  <si>
    <t>France</t>
  </si>
  <si>
    <t>Germany</t>
  </si>
  <si>
    <t>Global Environment Facility</t>
  </si>
  <si>
    <t>International Bank for Reconstruction and Development (IBRD)</t>
  </si>
  <si>
    <t>International Development Fund (IDF)</t>
  </si>
  <si>
    <t>International Fund for Agricultural Development (IFAD)</t>
  </si>
  <si>
    <t>Italy</t>
  </si>
  <si>
    <t>Japan</t>
  </si>
  <si>
    <t>Korea</t>
  </si>
  <si>
    <t>Millennium Challenge Corporation</t>
  </si>
  <si>
    <t>Netherlands</t>
  </si>
  <si>
    <t>New Zealand</t>
  </si>
  <si>
    <t>Norway</t>
  </si>
  <si>
    <t>Saudi Arabia</t>
  </si>
  <si>
    <t>Spain</t>
  </si>
  <si>
    <t>Switzerland</t>
  </si>
  <si>
    <t>United Kingdom</t>
  </si>
  <si>
    <t>United States</t>
  </si>
  <si>
    <t>United Nations Development Fund for Women (UNIFEM)</t>
  </si>
  <si>
    <t>United Nations Population Fund (UNFPA)</t>
  </si>
  <si>
    <t>Others  (Specify)</t>
  </si>
  <si>
    <t>Special Shares of LGUs in the Proceeds of National Taxes</t>
  </si>
  <si>
    <t>Barangay Officials Death Benefits Fund</t>
  </si>
  <si>
    <t>Local Government Support Fund</t>
  </si>
  <si>
    <t>Equity Contribution</t>
  </si>
  <si>
    <t>Subsidies</t>
  </si>
  <si>
    <t>Loans</t>
  </si>
  <si>
    <t>Advances</t>
  </si>
  <si>
    <t>Others (Specify)</t>
  </si>
  <si>
    <t>Financial Assistance to MMDA - Subsidies</t>
  </si>
  <si>
    <t>Special Purpose Funds</t>
  </si>
  <si>
    <t>Calamity Fund</t>
  </si>
  <si>
    <t>Contingent Fund</t>
  </si>
  <si>
    <t>DepEd – School Building Program/Educational Facilities Fund</t>
  </si>
  <si>
    <t>E-Government Fund</t>
  </si>
  <si>
    <t>International Commitments Fund</t>
  </si>
  <si>
    <t>Miscellaneous Personnel Benefits Fund</t>
  </si>
  <si>
    <t>Pension and Gratuity Fund</t>
  </si>
  <si>
    <t>Priority Development Assistance Fund</t>
  </si>
  <si>
    <t>Allocation for Capital Outlays and Scholarship Programs of State Universities and Colleges (SUCs)</t>
  </si>
  <si>
    <t>Feasibility Studies Fund</t>
  </si>
  <si>
    <t xml:space="preserve"> Others</t>
  </si>
  <si>
    <t>Continuing Appropriations</t>
  </si>
  <si>
    <t>Budgetary Support to Government Corporations - Equity Contribution</t>
  </si>
  <si>
    <t>Budgetary Support to Government Corporations - Subsidies</t>
  </si>
  <si>
    <t>Budgetary Support to Government Corporations - Loans</t>
  </si>
  <si>
    <t>Budgetary Support to Government Corporations - Advances</t>
  </si>
  <si>
    <t>Budgetary Support to Government Corporations - Others (Specify)</t>
  </si>
  <si>
    <t>Supplemental Appropriations</t>
  </si>
  <si>
    <t>Automatic Appropriations</t>
  </si>
  <si>
    <t>Internal Revenue Allotment</t>
  </si>
  <si>
    <t>Budgetary Support to Government Corporations - Net Lending</t>
  </si>
  <si>
    <t xml:space="preserve">Fiduciary Fund for Agrarian Reform Education </t>
  </si>
  <si>
    <t>Agrarian Reform Fund</t>
  </si>
  <si>
    <t>Agricultural Competitiveness Enhancement Fund</t>
  </si>
  <si>
    <t>Agro-Industry Modernization Credit and Financing Program (AMCFP)</t>
  </si>
  <si>
    <t xml:space="preserve">Wildlife Management Fund </t>
  </si>
  <si>
    <t>Support to Fertilizer and Pesticide Program</t>
  </si>
  <si>
    <t>Livestock Development Fund</t>
  </si>
  <si>
    <t>Meat Inspection Service Development Trust Fund</t>
  </si>
  <si>
    <t>Early Childhood Care and Development Council -SAGF</t>
  </si>
  <si>
    <t>Instructional Materials Development Center Fund</t>
  </si>
  <si>
    <t>Malampaya Gas Fund</t>
  </si>
  <si>
    <t>Collections from other production shares and miscellaneous Income</t>
  </si>
  <si>
    <t>Technology Transfer for Energy Management Fund</t>
  </si>
  <si>
    <t xml:space="preserve">Integrated Protected Areas Fund </t>
  </si>
  <si>
    <t>Protected Areas and Wildlife Management Fund</t>
  </si>
  <si>
    <t>Sale of Confiscated Logs</t>
  </si>
  <si>
    <t>Air Quality Management Fund</t>
  </si>
  <si>
    <t>Mines and Geosciences Bureau - SAGF</t>
  </si>
  <si>
    <t>Non-Intrusive Container Inspection System Project Fund</t>
  </si>
  <si>
    <t>Super Green Lane Trust Fund</t>
  </si>
  <si>
    <t>Tax Refund (BOC/BIR)</t>
  </si>
  <si>
    <t>Special Education Fund</t>
  </si>
  <si>
    <t>Bank Penalties Fund</t>
  </si>
  <si>
    <t>Fidelity Bond Fund</t>
  </si>
  <si>
    <t>Insurance Commission Fund</t>
  </si>
  <si>
    <t xml:space="preserve">Pre-Need Fund </t>
  </si>
  <si>
    <t>Department of Justice-OSEC SAGF</t>
  </si>
  <si>
    <t>Department of Health OSEC-FDA SAGF</t>
  </si>
  <si>
    <t>Department of Health OSEC-BQIHS SAGF</t>
  </si>
  <si>
    <t>DILG Bureau of Fire Protection - SAGF</t>
  </si>
  <si>
    <t>DOJ Office of the Secretary - SAGF</t>
  </si>
  <si>
    <t>DOJ Land Registration Authority - SAGF</t>
  </si>
  <si>
    <t>DOJ Office of the Solicitor General - SAGF</t>
  </si>
  <si>
    <t>DOLE-Office of the Secretary - SAGF</t>
  </si>
  <si>
    <t>DOLE-NCMB Special Voluntary Arbitration Fund</t>
  </si>
  <si>
    <t>Asia Pacific Disaster Response Fund</t>
  </si>
  <si>
    <t xml:space="preserve">AFP Modernization Trust Fund </t>
  </si>
  <si>
    <t>Special Road Support Fund</t>
  </si>
  <si>
    <t>Special Local Road Fund</t>
  </si>
  <si>
    <t>Special Road Safety Fund</t>
  </si>
  <si>
    <t xml:space="preserve">Tourism Development Fund </t>
  </si>
  <si>
    <t xml:space="preserve">Micro, Small and Medium Enterprise Development Council Fund </t>
  </si>
  <si>
    <t xml:space="preserve">Special Vehicle Pollution Control Fund </t>
  </si>
  <si>
    <t>DOTC LTO Fines imposed on the implementation of Seat Belt Use – R.A. 8750</t>
  </si>
  <si>
    <t>MARINA Trust Funds - Tonnage Fees – R.A. 9295</t>
  </si>
  <si>
    <t>National Council for Civil Aviation Security Fund</t>
  </si>
  <si>
    <t xml:space="preserve">NEDA SRTC Endowment Fund </t>
  </si>
  <si>
    <t>Commission on Filipinos Overseas - SAGF</t>
  </si>
  <si>
    <t xml:space="preserve">Higher Education Development Fund </t>
  </si>
  <si>
    <t>Dangerous Drugs Board - SAGF</t>
  </si>
  <si>
    <t>Film Development Council of the Philippines - SAGF</t>
  </si>
  <si>
    <t>Games and Amusement Board - SAGF</t>
  </si>
  <si>
    <t>Housing and Land Use Regulatory Board - SAGF</t>
  </si>
  <si>
    <t>MTRCB Sinking Fund</t>
  </si>
  <si>
    <t xml:space="preserve">National Endowment Fund for Culture and Arts </t>
  </si>
  <si>
    <t>OPAPP - The Asian Foundation</t>
  </si>
  <si>
    <t xml:space="preserve">National Sports Development Fund </t>
  </si>
  <si>
    <t>Presidential Commission for the Urban Poor - SAGF</t>
  </si>
  <si>
    <t>Cultural Center of the Philippines - SAGF</t>
  </si>
  <si>
    <t xml:space="preserve">National Tobacco Administration - Tobacco Fund </t>
  </si>
  <si>
    <t>Philippine Coconut Authority - SAGF</t>
  </si>
  <si>
    <t>Tourism Promotions Board Fund</t>
  </si>
  <si>
    <t>Other SAGF</t>
  </si>
  <si>
    <t>Unprogrammed Funds</t>
  </si>
  <si>
    <t>General Fund Adjustments</t>
  </si>
  <si>
    <t>Support for Infrastructure Projects and Social Programs</t>
  </si>
  <si>
    <t>AFP Modernization Program</t>
  </si>
  <si>
    <t>Debt Management Program</t>
  </si>
  <si>
    <t>Total Administrative Disability Pension</t>
  </si>
  <si>
    <t>People’s Survival Fund</t>
  </si>
  <si>
    <t>Risk Management Program</t>
  </si>
  <si>
    <t>Others</t>
  </si>
  <si>
    <t>Off-Budgetary Funds</t>
  </si>
  <si>
    <t xml:space="preserve">Retained Income/Funds </t>
  </si>
  <si>
    <t>SUCs Internally generated Income</t>
  </si>
  <si>
    <t>SEC Retained Income</t>
  </si>
  <si>
    <t>Hospital Retained Income applicable to all DOH-retained hospitals</t>
  </si>
  <si>
    <t>Intellectual Property Office Retained Income</t>
  </si>
  <si>
    <t>Overseas Workers Welfare Administration (OWWA) Fund</t>
  </si>
  <si>
    <t>Government Arsenal Retained Income</t>
  </si>
  <si>
    <t>Veterans Memorial Medical Center Retained Income</t>
  </si>
  <si>
    <t>AFP-General Headquarters (GHQ) Proper Retained Income</t>
  </si>
  <si>
    <t>AFP Medical Center Retained Income</t>
  </si>
  <si>
    <t>AFP-Philippine Army Retained Income</t>
  </si>
  <si>
    <t>AFP-Philippine Air Force Retained Income</t>
  </si>
  <si>
    <t>AFP-Philippine Navy Retained Income</t>
  </si>
  <si>
    <t xml:space="preserve">Judicial Development Fund </t>
  </si>
  <si>
    <t xml:space="preserve">Judicial Training Center, Philippine Judicial Academy and Mandatory Continuing Legal Education </t>
  </si>
  <si>
    <t>Special Allowance for the Judiciary</t>
  </si>
  <si>
    <t>Other Retained Income/Funds</t>
  </si>
  <si>
    <t>Revolving Funds</t>
  </si>
  <si>
    <t>Agricultural Training Institute Revolving Fund</t>
  </si>
  <si>
    <t>Bureau of Animal Industry - Revolving Fund, Proceeds from Sale of Animals (RA 1578)</t>
  </si>
  <si>
    <t>Bureau of Animal Industry - Revolving Fund, Dormitory Operations</t>
  </si>
  <si>
    <t>Plant Quarantine Revolving Fund</t>
  </si>
  <si>
    <t>National Seed Industry Council Fund</t>
  </si>
  <si>
    <t>Plant Variety Protection Fund</t>
  </si>
  <si>
    <t>Bureau of Soils and Water Management Revolving Fund</t>
  </si>
  <si>
    <t>Fertilizer and Pesticide Authority Fund</t>
  </si>
  <si>
    <t>Philippine Carabao Center Revolving Fund</t>
  </si>
  <si>
    <t>Philippine Center for Post Harvest Development and Mechanization Revolving Fund</t>
  </si>
  <si>
    <t>DBM - Procurement Service Revolving Fund</t>
  </si>
  <si>
    <t>School Revolving Fund</t>
  </si>
  <si>
    <t>Regional Education Learning Centers Revolving Fund</t>
  </si>
  <si>
    <t>Eco-Tech Center Revolving Fund</t>
  </si>
  <si>
    <t>Applied Nutrition Center Revolving Fund</t>
  </si>
  <si>
    <t>Boracay National High School Hostel Revolving Fund</t>
  </si>
  <si>
    <t>Baguio Teachers Camp Revolving Fund</t>
  </si>
  <si>
    <t>National Educators Academy of the Philippines Revolving Fund</t>
  </si>
  <si>
    <t>National Science Teaching Instrumentation Center Revolving Fund</t>
  </si>
  <si>
    <t>National Museum Revolving Fund</t>
  </si>
  <si>
    <t>Environmental Management Bureau Revolving Fund</t>
  </si>
  <si>
    <t xml:space="preserve">Municipal Development Fund Office Revolving Fund </t>
  </si>
  <si>
    <t xml:space="preserve">Local Loans Fund </t>
  </si>
  <si>
    <t xml:space="preserve">Program Support Fund </t>
  </si>
  <si>
    <t>Assessment Loan Revolving Fund</t>
  </si>
  <si>
    <t xml:space="preserve">Cooperative Development Loan Fund </t>
  </si>
  <si>
    <t xml:space="preserve">Cooperative Marketing Project Fund  </t>
  </si>
  <si>
    <t xml:space="preserve">Cooperative Support Fund  </t>
  </si>
  <si>
    <t>Cooperative Rehabilitation Development Fund</t>
  </si>
  <si>
    <t>Privatization and Management Office Revolving Fund</t>
  </si>
  <si>
    <t>Insurance Commission Revolving Fund</t>
  </si>
  <si>
    <t>Passport Revolving Fund</t>
  </si>
  <si>
    <t>Drugs and Medicines Revolving Funds</t>
  </si>
  <si>
    <t>Bureau of Corrections Revolving Fund</t>
  </si>
  <si>
    <t>Technical Education and Skills Development Authority Revolving Fund</t>
  </si>
  <si>
    <t>Philippine Veterans Affairs Office (Proper)-Proper Revolving Fund</t>
  </si>
  <si>
    <t>DPWH-OSEC Revolving Fund</t>
  </si>
  <si>
    <t>DOST Information and Communications Technology Office Revolving Fund</t>
  </si>
  <si>
    <t xml:space="preserve">Self Employment Assistance Revolving and Settlement Fund </t>
  </si>
  <si>
    <t>Intramuros Administration Revolving Fund</t>
  </si>
  <si>
    <t>Public-Private Partnership Center of the Philippines Revolving Fund</t>
  </si>
  <si>
    <t>National Printing Office Revolving Fund</t>
  </si>
  <si>
    <t>Student Micro-Project Loan Fund</t>
  </si>
  <si>
    <t>Film Development Council of the Philippines - Revolving Fund</t>
  </si>
  <si>
    <t>National Commission for Culture and Arts  Revolving Fund</t>
  </si>
  <si>
    <t>National Historical Commission of the Philippines Revolving Fund</t>
  </si>
  <si>
    <t>Civil Service Commission Revolving Fund</t>
  </si>
  <si>
    <t>Career Executive Service Board Revolving Fund</t>
  </si>
  <si>
    <t>Commission on Audit Revolving Fund</t>
  </si>
  <si>
    <t>Custodial Fund</t>
  </si>
  <si>
    <t xml:space="preserve">Trust Receipts </t>
  </si>
  <si>
    <t>Inter-Agency Transferrred Funds (IATF)</t>
  </si>
  <si>
    <t xml:space="preserve">Receipts Deposited with the National Treasury other than IATF </t>
  </si>
  <si>
    <t>Receipts Deposited with Authorized Government Depository Banks (AGDB)</t>
  </si>
  <si>
    <t>General Fund</t>
  </si>
  <si>
    <t>100000</t>
  </si>
  <si>
    <t>101000</t>
  </si>
  <si>
    <t>101101</t>
  </si>
  <si>
    <t>101151</t>
  </si>
  <si>
    <t>101152</t>
  </si>
  <si>
    <t>101153</t>
  </si>
  <si>
    <t>101154</t>
  </si>
  <si>
    <t>101155</t>
  </si>
  <si>
    <t>101156</t>
  </si>
  <si>
    <t>101157</t>
  </si>
  <si>
    <t>101158</t>
  </si>
  <si>
    <t>101159</t>
  </si>
  <si>
    <t>101160</t>
  </si>
  <si>
    <t>101161</t>
  </si>
  <si>
    <t>101162</t>
  </si>
  <si>
    <t>101163</t>
  </si>
  <si>
    <t>101164</t>
  </si>
  <si>
    <t>101165</t>
  </si>
  <si>
    <t>101166</t>
  </si>
  <si>
    <t>101167</t>
  </si>
  <si>
    <t>101168</t>
  </si>
  <si>
    <t>101169</t>
  </si>
  <si>
    <t>101170</t>
  </si>
  <si>
    <t>101171</t>
  </si>
  <si>
    <t>101172</t>
  </si>
  <si>
    <t>101173</t>
  </si>
  <si>
    <t>101174</t>
  </si>
  <si>
    <t>101175</t>
  </si>
  <si>
    <t>101176</t>
  </si>
  <si>
    <t>101177</t>
  </si>
  <si>
    <t>101178</t>
  </si>
  <si>
    <t>101179</t>
  </si>
  <si>
    <t>101250</t>
  </si>
  <si>
    <t>101252</t>
  </si>
  <si>
    <t>101253</t>
  </si>
  <si>
    <t>101254</t>
  </si>
  <si>
    <t>101255</t>
  </si>
  <si>
    <t>101276</t>
  </si>
  <si>
    <t>101277</t>
  </si>
  <si>
    <t>101278</t>
  </si>
  <si>
    <t>101279</t>
  </si>
  <si>
    <t>101281</t>
  </si>
  <si>
    <t>101301</t>
  </si>
  <si>
    <t>101302</t>
  </si>
  <si>
    <t>101401</t>
  </si>
  <si>
    <t>101402</t>
  </si>
  <si>
    <t>101403</t>
  </si>
  <si>
    <t>101404</t>
  </si>
  <si>
    <t>101405</t>
  </si>
  <si>
    <t>101406</t>
  </si>
  <si>
    <t>101407</t>
  </si>
  <si>
    <t>101408</t>
  </si>
  <si>
    <t>101409</t>
  </si>
  <si>
    <t>101410</t>
  </si>
  <si>
    <t>101411</t>
  </si>
  <si>
    <t>102000</t>
  </si>
  <si>
    <t>102101</t>
  </si>
  <si>
    <t>102151</t>
  </si>
  <si>
    <t>102152</t>
  </si>
  <si>
    <t>102153</t>
  </si>
  <si>
    <t>102154</t>
  </si>
  <si>
    <t>102155</t>
  </si>
  <si>
    <t>102156</t>
  </si>
  <si>
    <t>102157</t>
  </si>
  <si>
    <t>102158</t>
  </si>
  <si>
    <t>102159</t>
  </si>
  <si>
    <t>102160</t>
  </si>
  <si>
    <t>102161</t>
  </si>
  <si>
    <t>102162</t>
  </si>
  <si>
    <t>102163</t>
  </si>
  <si>
    <t>102164</t>
  </si>
  <si>
    <t>102165</t>
  </si>
  <si>
    <t>102166</t>
  </si>
  <si>
    <t>102167</t>
  </si>
  <si>
    <t>102168</t>
  </si>
  <si>
    <t>102169</t>
  </si>
  <si>
    <t>102170</t>
  </si>
  <si>
    <t>102171</t>
  </si>
  <si>
    <t>102172</t>
  </si>
  <si>
    <t>102173</t>
  </si>
  <si>
    <t>102174</t>
  </si>
  <si>
    <t>102175</t>
  </si>
  <si>
    <t>102176</t>
  </si>
  <si>
    <t>102177</t>
  </si>
  <si>
    <t>102178</t>
  </si>
  <si>
    <t>102179</t>
  </si>
  <si>
    <t>102180</t>
  </si>
  <si>
    <t>102252</t>
  </si>
  <si>
    <t>102253</t>
  </si>
  <si>
    <t>102254</t>
  </si>
  <si>
    <t>102255</t>
  </si>
  <si>
    <t>102276</t>
  </si>
  <si>
    <t>102277</t>
  </si>
  <si>
    <t>102278</t>
  </si>
  <si>
    <t>102279</t>
  </si>
  <si>
    <t>102281</t>
  </si>
  <si>
    <t>102401</t>
  </si>
  <si>
    <t>102402</t>
  </si>
  <si>
    <t>102403</t>
  </si>
  <si>
    <t>102404</t>
  </si>
  <si>
    <t>102405</t>
  </si>
  <si>
    <t>102406</t>
  </si>
  <si>
    <t>102407</t>
  </si>
  <si>
    <t>102408</t>
  </si>
  <si>
    <t>102409</t>
  </si>
  <si>
    <t>102410</t>
  </si>
  <si>
    <t>102411</t>
  </si>
  <si>
    <t>103000</t>
  </si>
  <si>
    <t>103101</t>
  </si>
  <si>
    <t>104000</t>
  </si>
  <si>
    <t>104102</t>
  </si>
  <si>
    <t>104152</t>
  </si>
  <si>
    <t>104153</t>
  </si>
  <si>
    <t>104154</t>
  </si>
  <si>
    <t>104155</t>
  </si>
  <si>
    <t>104156</t>
  </si>
  <si>
    <t>104157</t>
  </si>
  <si>
    <t>104158</t>
  </si>
  <si>
    <t>104159</t>
  </si>
  <si>
    <t>104160</t>
  </si>
  <si>
    <t>104161</t>
  </si>
  <si>
    <t>104162</t>
  </si>
  <si>
    <t>104163</t>
  </si>
  <si>
    <t>104164</t>
  </si>
  <si>
    <t>104165</t>
  </si>
  <si>
    <t>104166</t>
  </si>
  <si>
    <t>104167</t>
  </si>
  <si>
    <t>104168</t>
  </si>
  <si>
    <t>104169</t>
  </si>
  <si>
    <t>104170</t>
  </si>
  <si>
    <t>104171</t>
  </si>
  <si>
    <t>104172</t>
  </si>
  <si>
    <t>104173</t>
  </si>
  <si>
    <t>104174</t>
  </si>
  <si>
    <t>104175</t>
  </si>
  <si>
    <t>104176</t>
  </si>
  <si>
    <t>104177</t>
  </si>
  <si>
    <t>104178</t>
  </si>
  <si>
    <t>104179</t>
  </si>
  <si>
    <t>104250</t>
  </si>
  <si>
    <t>104251</t>
  </si>
  <si>
    <t>104280</t>
  </si>
  <si>
    <t>104301</t>
  </si>
  <si>
    <t>104302</t>
  </si>
  <si>
    <t>104321</t>
  </si>
  <si>
    <t>104322</t>
  </si>
  <si>
    <t>104323</t>
  </si>
  <si>
    <t>104324</t>
  </si>
  <si>
    <t>104325</t>
  </si>
  <si>
    <t>104326</t>
  </si>
  <si>
    <t>104327</t>
  </si>
  <si>
    <t>104328</t>
  </si>
  <si>
    <t>104329</t>
  </si>
  <si>
    <t>104330</t>
  </si>
  <si>
    <t>104331</t>
  </si>
  <si>
    <t>104332</t>
  </si>
  <si>
    <t>104333</t>
  </si>
  <si>
    <t>104334</t>
  </si>
  <si>
    <t>104335</t>
  </si>
  <si>
    <t>104336</t>
  </si>
  <si>
    <t>104337</t>
  </si>
  <si>
    <t>104338</t>
  </si>
  <si>
    <t>104339</t>
  </si>
  <si>
    <t>104340</t>
  </si>
  <si>
    <t>104341</t>
  </si>
  <si>
    <t>104342</t>
  </si>
  <si>
    <t>104343</t>
  </si>
  <si>
    <t>104344</t>
  </si>
  <si>
    <t>104345</t>
  </si>
  <si>
    <t>104346</t>
  </si>
  <si>
    <t>104347</t>
  </si>
  <si>
    <t>104348</t>
  </si>
  <si>
    <t>104349</t>
  </si>
  <si>
    <t>104350</t>
  </si>
  <si>
    <t>104351</t>
  </si>
  <si>
    <t>104352</t>
  </si>
  <si>
    <t>104353</t>
  </si>
  <si>
    <t>104354</t>
  </si>
  <si>
    <t>104355</t>
  </si>
  <si>
    <t>104356</t>
  </si>
  <si>
    <t>104357</t>
  </si>
  <si>
    <t>104358</t>
  </si>
  <si>
    <t>104359</t>
  </si>
  <si>
    <t>104360</t>
  </si>
  <si>
    <t>104361</t>
  </si>
  <si>
    <t>104362</t>
  </si>
  <si>
    <t>104363</t>
  </si>
  <si>
    <t>104364</t>
  </si>
  <si>
    <t>104365</t>
  </si>
  <si>
    <t>104366</t>
  </si>
  <si>
    <t>104367</t>
  </si>
  <si>
    <t>104368</t>
  </si>
  <si>
    <t>104369</t>
  </si>
  <si>
    <t>104370</t>
  </si>
  <si>
    <t>104371</t>
  </si>
  <si>
    <t>104372</t>
  </si>
  <si>
    <t>104373</t>
  </si>
  <si>
    <t>104374</t>
  </si>
  <si>
    <t>104375</t>
  </si>
  <si>
    <t>104376</t>
  </si>
  <si>
    <t>104377</t>
  </si>
  <si>
    <t>104378</t>
  </si>
  <si>
    <t>104379</t>
  </si>
  <si>
    <t>104380</t>
  </si>
  <si>
    <t>104381</t>
  </si>
  <si>
    <t>104382</t>
  </si>
  <si>
    <t>104383</t>
  </si>
  <si>
    <t>105000</t>
  </si>
  <si>
    <t>105101</t>
  </si>
  <si>
    <t>105152</t>
  </si>
  <si>
    <t>105153</t>
  </si>
  <si>
    <t>105154</t>
  </si>
  <si>
    <t>105155</t>
  </si>
  <si>
    <t>105156</t>
  </si>
  <si>
    <t>105157</t>
  </si>
  <si>
    <t>105158</t>
  </si>
  <si>
    <t>105159</t>
  </si>
  <si>
    <t>105160</t>
  </si>
  <si>
    <t>105161</t>
  </si>
  <si>
    <t>105162</t>
  </si>
  <si>
    <t>105163</t>
  </si>
  <si>
    <t>105164</t>
  </si>
  <si>
    <t>105165</t>
  </si>
  <si>
    <t>105166</t>
  </si>
  <si>
    <t>105167</t>
  </si>
  <si>
    <t>105168</t>
  </si>
  <si>
    <t>105169</t>
  </si>
  <si>
    <t>105170</t>
  </si>
  <si>
    <t>105171</t>
  </si>
  <si>
    <t>105172</t>
  </si>
  <si>
    <t>105173</t>
  </si>
  <si>
    <t>105174</t>
  </si>
  <si>
    <t>105175</t>
  </si>
  <si>
    <t>105176</t>
  </si>
  <si>
    <t>105177</t>
  </si>
  <si>
    <t>105178</t>
  </si>
  <si>
    <t>105179</t>
  </si>
  <si>
    <t>105250</t>
  </si>
  <si>
    <t>105276</t>
  </si>
  <si>
    <t>105277</t>
  </si>
  <si>
    <t>105278</t>
  </si>
  <si>
    <t>105279</t>
  </si>
  <si>
    <t>105281</t>
  </si>
  <si>
    <t>105421</t>
  </si>
  <si>
    <t>105422</t>
  </si>
  <si>
    <t>105423</t>
  </si>
  <si>
    <t>105424</t>
  </si>
  <si>
    <t>105425</t>
  </si>
  <si>
    <t>105426</t>
  </si>
  <si>
    <t>105427</t>
  </si>
  <si>
    <t>105428</t>
  </si>
  <si>
    <t>200000</t>
  </si>
  <si>
    <t>206000</t>
  </si>
  <si>
    <t>206441</t>
  </si>
  <si>
    <t>206442</t>
  </si>
  <si>
    <t>206443</t>
  </si>
  <si>
    <t>206444</t>
  </si>
  <si>
    <t>206445</t>
  </si>
  <si>
    <t>206446</t>
  </si>
  <si>
    <t>206447</t>
  </si>
  <si>
    <t>206448</t>
  </si>
  <si>
    <t>206449</t>
  </si>
  <si>
    <t>206450</t>
  </si>
  <si>
    <t>206451</t>
  </si>
  <si>
    <t>206452</t>
  </si>
  <si>
    <t>206453</t>
  </si>
  <si>
    <t>206454</t>
  </si>
  <si>
    <t>206455</t>
  </si>
  <si>
    <t>206456</t>
  </si>
  <si>
    <t>206457</t>
  </si>
  <si>
    <t>207000</t>
  </si>
  <si>
    <t>207501</t>
  </si>
  <si>
    <t>207502</t>
  </si>
  <si>
    <t>207503</t>
  </si>
  <si>
    <t>207504</t>
  </si>
  <si>
    <t>207505</t>
  </si>
  <si>
    <t>207506</t>
  </si>
  <si>
    <t>207507</t>
  </si>
  <si>
    <t>207508</t>
  </si>
  <si>
    <t>207509</t>
  </si>
  <si>
    <t>207510</t>
  </si>
  <si>
    <t>207511</t>
  </si>
  <si>
    <t>207512</t>
  </si>
  <si>
    <t>207513</t>
  </si>
  <si>
    <t>207514</t>
  </si>
  <si>
    <t>207515</t>
  </si>
  <si>
    <t>207516</t>
  </si>
  <si>
    <t>207517</t>
  </si>
  <si>
    <t>207518</t>
  </si>
  <si>
    <t>207519</t>
  </si>
  <si>
    <t>207520</t>
  </si>
  <si>
    <t>207521</t>
  </si>
  <si>
    <t>207522</t>
  </si>
  <si>
    <t>207523</t>
  </si>
  <si>
    <t>207524</t>
  </si>
  <si>
    <t>207525</t>
  </si>
  <si>
    <t>207526</t>
  </si>
  <si>
    <t>207527</t>
  </si>
  <si>
    <t>207528</t>
  </si>
  <si>
    <t>207529</t>
  </si>
  <si>
    <t>207530</t>
  </si>
  <si>
    <t>207531</t>
  </si>
  <si>
    <t>207532</t>
  </si>
  <si>
    <t>207533</t>
  </si>
  <si>
    <t>207534</t>
  </si>
  <si>
    <t>207535</t>
  </si>
  <si>
    <t>207536</t>
  </si>
  <si>
    <t>207537</t>
  </si>
  <si>
    <t>207538</t>
  </si>
  <si>
    <t>207539</t>
  </si>
  <si>
    <t>207540</t>
  </si>
  <si>
    <t>207541</t>
  </si>
  <si>
    <t>207542</t>
  </si>
  <si>
    <t>207543</t>
  </si>
  <si>
    <t>207544</t>
  </si>
  <si>
    <t>207545</t>
  </si>
  <si>
    <t>207546</t>
  </si>
  <si>
    <t>207547</t>
  </si>
  <si>
    <t>207548</t>
  </si>
  <si>
    <t>207549</t>
  </si>
  <si>
    <t>207550</t>
  </si>
  <si>
    <t>300000</t>
  </si>
  <si>
    <t>308000</t>
  </si>
  <si>
    <t>308601</t>
  </si>
  <si>
    <t>308602</t>
  </si>
  <si>
    <t>308603</t>
  </si>
  <si>
    <t>Funding Code</t>
  </si>
  <si>
    <t>Financing Source</t>
  </si>
  <si>
    <t>Authorization Code</t>
  </si>
  <si>
    <t>Fund Category</t>
  </si>
  <si>
    <t>Description</t>
  </si>
  <si>
    <t>Column1</t>
  </si>
  <si>
    <t>Regional Office X - Proper</t>
  </si>
  <si>
    <t>Bukidnon 1st District Engineering Office</t>
  </si>
  <si>
    <t>Bukidnon 2nd District Engineering Office</t>
  </si>
  <si>
    <t>Bukidnon 3rd District Engineering Office</t>
  </si>
  <si>
    <t>Cagayan de Oro City 1st District Engineering Office</t>
  </si>
  <si>
    <t>Cagayan de Oro City 2nd District Engineering Office</t>
  </si>
  <si>
    <t>Camiguin District Engineering Office</t>
  </si>
  <si>
    <t>Lanao del Norte 1st District Engineering Office</t>
  </si>
  <si>
    <t>Lanao del Norte 2nd District Engineering Office</t>
  </si>
  <si>
    <t>Misamis Occidental District Engineering Office</t>
  </si>
  <si>
    <t>Misamis Occidental 2nd District Engineering Office</t>
  </si>
  <si>
    <t>Misamis Oriental 1st District Engineering Office</t>
  </si>
  <si>
    <t>Misamis Oriental 2nd District Engineering Office</t>
  </si>
  <si>
    <t>0300010</t>
  </si>
  <si>
    <t>1800147</t>
  </si>
  <si>
    <t>1800148</t>
  </si>
  <si>
    <t>1800149</t>
  </si>
  <si>
    <t>1800150</t>
  </si>
  <si>
    <t>1800151</t>
  </si>
  <si>
    <t>1800152</t>
  </si>
  <si>
    <t>1800153</t>
  </si>
  <si>
    <t>1800154</t>
  </si>
  <si>
    <t>1800155</t>
  </si>
  <si>
    <t>1800156</t>
  </si>
  <si>
    <t>1800157</t>
  </si>
  <si>
    <t>1800158</t>
  </si>
  <si>
    <t>code</t>
  </si>
  <si>
    <t>description</t>
  </si>
  <si>
    <t>description2</t>
  </si>
  <si>
    <t>Date</t>
  </si>
  <si>
    <t>5020101000</t>
  </si>
  <si>
    <t>Traveling Expenses - Local</t>
  </si>
  <si>
    <t>5020102000</t>
  </si>
  <si>
    <t>Traveling Expenses - Foreign</t>
  </si>
  <si>
    <t>5020201000</t>
  </si>
  <si>
    <t>Training Expenses</t>
  </si>
  <si>
    <t>5020202000</t>
  </si>
  <si>
    <t>Scholarship Grants/Expenses</t>
  </si>
  <si>
    <t>5020301000</t>
  </si>
  <si>
    <t>Office Supplies Expenses</t>
  </si>
  <si>
    <t>5020302000</t>
  </si>
  <si>
    <t>Accountable Forms Expenses</t>
  </si>
  <si>
    <t>5020303000</t>
  </si>
  <si>
    <t>Non-Accountable Forms Expenses</t>
  </si>
  <si>
    <t>5020304000</t>
  </si>
  <si>
    <t>Animal/Zoological Supplies Expenses</t>
  </si>
  <si>
    <t>5020305000</t>
  </si>
  <si>
    <t>Food Supplies Expenses</t>
  </si>
  <si>
    <t>5020306000</t>
  </si>
  <si>
    <t>Welfare Goods Expenses</t>
  </si>
  <si>
    <t>5020307000</t>
  </si>
  <si>
    <t>Drugs and Medicines Expenses</t>
  </si>
  <si>
    <t>5020308000</t>
  </si>
  <si>
    <t>Medical, Dental and Laboratory Supplies Expenses</t>
  </si>
  <si>
    <t>5020309000</t>
  </si>
  <si>
    <t>Fuel, Oil and Lubricants Expenses</t>
  </si>
  <si>
    <t>5020310000</t>
  </si>
  <si>
    <t>Agricultural and Marine Supplies Expenses</t>
  </si>
  <si>
    <t>5020312000</t>
  </si>
  <si>
    <t>Military, Police and Traffic Supplies Expenses</t>
  </si>
  <si>
    <t>5020313000</t>
  </si>
  <si>
    <t>Chemical and Filtering Supplies Expenses</t>
  </si>
  <si>
    <t>5020399000</t>
  </si>
  <si>
    <t>Other Supplies and Materials Expenses</t>
  </si>
  <si>
    <t>5020311001</t>
  </si>
  <si>
    <t>Textbooks and Instructional Materials Expenses.</t>
  </si>
  <si>
    <t>5020311002</t>
  </si>
  <si>
    <t>Chalk Allowance</t>
  </si>
  <si>
    <t>5020401000</t>
  </si>
  <si>
    <t>Water Expenses</t>
  </si>
  <si>
    <t>5020402000</t>
  </si>
  <si>
    <t>Electricity Expenses</t>
  </si>
  <si>
    <t>5020501000</t>
  </si>
  <si>
    <t>Postage and Courier Services</t>
  </si>
  <si>
    <t>5020503000</t>
  </si>
  <si>
    <t>Internet Subscription Expenses</t>
  </si>
  <si>
    <t>5020504000</t>
  </si>
  <si>
    <t>Cable, Satellite, Telegraph and Radio Expenses</t>
  </si>
  <si>
    <t>5020502001</t>
  </si>
  <si>
    <t>Telephone Expenses - Mobile</t>
  </si>
  <si>
    <t>5020502002</t>
  </si>
  <si>
    <t>Telephone Expenses - Landline</t>
  </si>
  <si>
    <t>5020602000</t>
  </si>
  <si>
    <t>Prizes</t>
  </si>
  <si>
    <t>5020601001</t>
  </si>
  <si>
    <t>Awards/Rewards Expenses.</t>
  </si>
  <si>
    <t>5020601002</t>
  </si>
  <si>
    <t>Rewards and Incentives</t>
  </si>
  <si>
    <t>5020701000</t>
  </si>
  <si>
    <t>Survey Expenses</t>
  </si>
  <si>
    <t>5020702000</t>
  </si>
  <si>
    <t>Research, Exploration and Development Expenses</t>
  </si>
  <si>
    <t>5020801000</t>
  </si>
  <si>
    <t>Demolition and Relocation Expenses</t>
  </si>
  <si>
    <t>5020802000</t>
  </si>
  <si>
    <t>Desilting and Dredging Expenses</t>
  </si>
  <si>
    <t>Generation, Transmission and Distribution Expenses</t>
  </si>
  <si>
    <t>5020901000</t>
  </si>
  <si>
    <t>5021001000</t>
  </si>
  <si>
    <t>Confidential Expenses</t>
  </si>
  <si>
    <t>5021002000</t>
  </si>
  <si>
    <t>Intelligence Expenses</t>
  </si>
  <si>
    <t>5021003000</t>
  </si>
  <si>
    <t>Extraordinary and Miscellaneous Expenses</t>
  </si>
  <si>
    <t>5021101000</t>
  </si>
  <si>
    <t>Legal Services</t>
  </si>
  <si>
    <t>5021102000</t>
  </si>
  <si>
    <t>Auditing Services</t>
  </si>
  <si>
    <t>5021103000</t>
  </si>
  <si>
    <t>Consultancy Services</t>
  </si>
  <si>
    <t>5021199000</t>
  </si>
  <si>
    <t>Other Professional Services</t>
  </si>
  <si>
    <t>5021201000</t>
  </si>
  <si>
    <t>Environment/Sanitary Services</t>
  </si>
  <si>
    <t>5021202000</t>
  </si>
  <si>
    <t>Janitorial Services</t>
  </si>
  <si>
    <t>5021203000</t>
  </si>
  <si>
    <t>Security Services</t>
  </si>
  <si>
    <t>5021299000</t>
  </si>
  <si>
    <t>Other General Services</t>
  </si>
  <si>
    <t>5021301000</t>
  </si>
  <si>
    <t>Repairs and Maintenance - Investment Property</t>
  </si>
  <si>
    <t>5021307000</t>
  </si>
  <si>
    <t>Repairs and Maintenance - Furniture and Fixtures</t>
  </si>
  <si>
    <t>5021399000</t>
  </si>
  <si>
    <t>Repairs and Maintenance - Other Property, Plant and Equipment</t>
  </si>
  <si>
    <t>5021302001</t>
  </si>
  <si>
    <t>Repairs and Maintenance - Aquaculture Structures</t>
  </si>
  <si>
    <t>5021302002</t>
  </si>
  <si>
    <t>Repairs and Maintenance - Reforestation Projects</t>
  </si>
  <si>
    <t>5021302099</t>
  </si>
  <si>
    <t>Repairs and Maintenance - Other Land Improvements</t>
  </si>
  <si>
    <t>5021303001</t>
  </si>
  <si>
    <t>Repairs and Maintenance - Road Networks</t>
  </si>
  <si>
    <t>5021303002</t>
  </si>
  <si>
    <t>Repairs and Maintenance - Flood Control Systems</t>
  </si>
  <si>
    <t>5021303003</t>
  </si>
  <si>
    <t>Repairs and Maintenance - Sewer Systems</t>
  </si>
  <si>
    <t>5021303004</t>
  </si>
  <si>
    <t>Repairs and Maintenance - Water Supply Systems</t>
  </si>
  <si>
    <t>5021303005</t>
  </si>
  <si>
    <t>Repairs and Maintenance - Power Supply Systems</t>
  </si>
  <si>
    <t>5021303006</t>
  </si>
  <si>
    <t>Repairs and Maintenance - Communication Networks</t>
  </si>
  <si>
    <t>5021303007</t>
  </si>
  <si>
    <t>Repairs and Maintenance - Seaport Systems</t>
  </si>
  <si>
    <t>5021303008</t>
  </si>
  <si>
    <t>Repairs and Maintenance - Airport Systems</t>
  </si>
  <si>
    <t>5021303009</t>
  </si>
  <si>
    <t>Repairs and Maintenance - Parks, Plazas and Monuments</t>
  </si>
  <si>
    <t>5021303099</t>
  </si>
  <si>
    <t>Repairs and Maintenance - Other Infrastructure Assets</t>
  </si>
  <si>
    <t>5021304001</t>
  </si>
  <si>
    <t>Repairs and Maintenance - Buildings</t>
  </si>
  <si>
    <t>5021304002</t>
  </si>
  <si>
    <t>Repairs and Maintenance - School Buildings</t>
  </si>
  <si>
    <t>5021304003</t>
  </si>
  <si>
    <t>Repairs and Maintenance - Hospitals and Health Centers</t>
  </si>
  <si>
    <t>5021304004</t>
  </si>
  <si>
    <t>Repairs and Maintenance - Markets</t>
  </si>
  <si>
    <t>5021304005</t>
  </si>
  <si>
    <t>Repairs and Maintenance - Slaughterhouses</t>
  </si>
  <si>
    <t>5021304006</t>
  </si>
  <si>
    <t>Repairs and Maintenance - Hostels and Dormitories</t>
  </si>
  <si>
    <t>5021304099</t>
  </si>
  <si>
    <t>Repairs and Maintenance - Other Structures</t>
  </si>
  <si>
    <t>5021305001</t>
  </si>
  <si>
    <t>Repairs and Maintenance - Machinery</t>
  </si>
  <si>
    <t>5021305002</t>
  </si>
  <si>
    <t>Repairs and Maintenance - Office Equipment</t>
  </si>
  <si>
    <t>5021305003</t>
  </si>
  <si>
    <t>Repairs and Maintenance - ICT Equipment</t>
  </si>
  <si>
    <t>5021305004</t>
  </si>
  <si>
    <t>Repairs and Maintenance - Agricultural and Forestry Equipment</t>
  </si>
  <si>
    <t>5021305005</t>
  </si>
  <si>
    <t>Repairs and Maintenance - Marine and Fishery Equipment</t>
  </si>
  <si>
    <t>5021305006</t>
  </si>
  <si>
    <t>Repairs and Maintenance - Airport Equipment</t>
  </si>
  <si>
    <t>5021305007</t>
  </si>
  <si>
    <t>Repairs and Maintenance - Communication Equipment</t>
  </si>
  <si>
    <t>5021305008</t>
  </si>
  <si>
    <t>Repairs and Maintenance - Construction and Heavy Equipment</t>
  </si>
  <si>
    <t>5021305009</t>
  </si>
  <si>
    <t>Repairs and Maintenance - Disaster Response and Rescue Equipment</t>
  </si>
  <si>
    <t>5021305010</t>
  </si>
  <si>
    <t>Repairs and Maintenance - Military, Police and Security Equipment</t>
  </si>
  <si>
    <t>5021305011</t>
  </si>
  <si>
    <t>Repairs and Maintenance - Medical Equipment</t>
  </si>
  <si>
    <t>5021305012</t>
  </si>
  <si>
    <t>Repairs and Maintenance - Printing Equipment</t>
  </si>
  <si>
    <t>5021305013</t>
  </si>
  <si>
    <t>Repairs and Maintenance - Sports Equipment</t>
  </si>
  <si>
    <t>5021305014</t>
  </si>
  <si>
    <t>Repairs and Maintenance - Technical and Scientific Equipment</t>
  </si>
  <si>
    <t>5021305099</t>
  </si>
  <si>
    <t>Repairs and Maintenance - Other Machinery and Equipment</t>
  </si>
  <si>
    <t>5021306001</t>
  </si>
  <si>
    <t>Repairs and Maintenance - Motor Vehicles</t>
  </si>
  <si>
    <t>5021306002</t>
  </si>
  <si>
    <t>Repairs and Maintenance - Trains</t>
  </si>
  <si>
    <t>5021306003</t>
  </si>
  <si>
    <t>Repairs and Maintenance - Aircrafts and Aircrafts Ground Equipment</t>
  </si>
  <si>
    <t>5021306004</t>
  </si>
  <si>
    <t>Repairs and Maintenance - Watercrafts</t>
  </si>
  <si>
    <t>5021306099</t>
  </si>
  <si>
    <t>Repairs and Maintenance - Other Transportation Equipment</t>
  </si>
  <si>
    <t>5021308001</t>
  </si>
  <si>
    <t>Repairs and Maintenance - Leased Assets - Buildings and Other Structures</t>
  </si>
  <si>
    <t>5021308002</t>
  </si>
  <si>
    <t>Repairs and Maintenance - Leased Assets - Machinery and Equipment</t>
  </si>
  <si>
    <t>5021308003</t>
  </si>
  <si>
    <t>Repairs and Maintenance - Leased Assets - Transportation Equipment</t>
  </si>
  <si>
    <t>5021308099</t>
  </si>
  <si>
    <t>Repairs and Maintenance - Other Leased Assets</t>
  </si>
  <si>
    <t>5021309001</t>
  </si>
  <si>
    <t>Repairs and Maintenance - Leased Assets Improvements - Land</t>
  </si>
  <si>
    <t>5021309002</t>
  </si>
  <si>
    <t>Repairs and Maintenance - Leased Assets Improvements - Building</t>
  </si>
  <si>
    <t>5021309099</t>
  </si>
  <si>
    <t>Repairs and Maintenance - Other Leased Assets Improvements</t>
  </si>
  <si>
    <t>5021310001</t>
  </si>
  <si>
    <t>Restoration and Maintenance - Historical Buildings</t>
  </si>
  <si>
    <t>5021310002</t>
  </si>
  <si>
    <t>Restoration and Maintenance - Works of Arts and Archeological Specimens</t>
  </si>
  <si>
    <t>5021399001</t>
  </si>
  <si>
    <t>Repairs and Maintenance - Other PPE - Work/Zoo Animals</t>
  </si>
  <si>
    <t>5021399099</t>
  </si>
  <si>
    <t>Repairs and Maintenance - Other Property, Plant and Equipment.</t>
  </si>
  <si>
    <t>5021401000</t>
  </si>
  <si>
    <t>Subsidy to National Government Agencies</t>
  </si>
  <si>
    <t>5021402000</t>
  </si>
  <si>
    <t>Financial Assistance to NGAs</t>
  </si>
  <si>
    <t>5021405000</t>
  </si>
  <si>
    <t>Financial Assistance to NGOs/POs</t>
  </si>
  <si>
    <t>5021406000</t>
  </si>
  <si>
    <t>5021499000</t>
  </si>
  <si>
    <t>Subsidies - Others</t>
  </si>
  <si>
    <t>5021403001</t>
  </si>
  <si>
    <t>Tobacco Excise Tax (Virginia) per R.A. 7171</t>
  </si>
  <si>
    <t>5021403002</t>
  </si>
  <si>
    <t>Tobacco Excise Tax (Burley and Native) per R.A. 8240</t>
  </si>
  <si>
    <t>5021403003</t>
  </si>
  <si>
    <t>Mining Taxes per R.A. 7160</t>
  </si>
  <si>
    <t>5021403004</t>
  </si>
  <si>
    <t>Royalties per R.A. 7160</t>
  </si>
  <si>
    <t>5021403005</t>
  </si>
  <si>
    <t>Forestry Charges per R.A. 7160</t>
  </si>
  <si>
    <t>5021403006</t>
  </si>
  <si>
    <t>Fishery Charges per R.A. 7160</t>
  </si>
  <si>
    <t>5021403007</t>
  </si>
  <si>
    <t>Renewable Energy Charges per R.A. 9513</t>
  </si>
  <si>
    <t>5021403008</t>
  </si>
  <si>
    <t>Income Tax Collections in ECO ZONES pe R.A. 7922 and R.A. 8748</t>
  </si>
  <si>
    <t>5021403009</t>
  </si>
  <si>
    <t>Value Added Tax per R.A. 7643</t>
  </si>
  <si>
    <t>5021403010</t>
  </si>
  <si>
    <t>Value Added Tax in lieu of Franchise Tax pe R.A. 7953 and R.A. 8407</t>
  </si>
  <si>
    <t>5021404001</t>
  </si>
  <si>
    <t>Subsidy Support to Operations of GOCCs</t>
  </si>
  <si>
    <t>5021404002</t>
  </si>
  <si>
    <t>Budgetary Support to GOCCs - Road Networks</t>
  </si>
  <si>
    <t>5021404003</t>
  </si>
  <si>
    <t>Budgetary Support to GOCCs - Flood Control Systems</t>
  </si>
  <si>
    <t>5021404004</t>
  </si>
  <si>
    <t>Budgetary Support to GOCCs - Sewer Systems</t>
  </si>
  <si>
    <t>5021404005</t>
  </si>
  <si>
    <t>Budgetary Support to GOCCs - Water Supply Systems</t>
  </si>
  <si>
    <t>5021404006</t>
  </si>
  <si>
    <t>Budgetary Support to GOCCs - Power Supply Systems</t>
  </si>
  <si>
    <t>5021404007</t>
  </si>
  <si>
    <t>Budgetary Support to GOCCs - Communication Networks</t>
  </si>
  <si>
    <t>5021404008</t>
  </si>
  <si>
    <t>Budgetary Support to GOCCs - Seaport Systems</t>
  </si>
  <si>
    <t>5021404009</t>
  </si>
  <si>
    <t>Budgetary Support to GOCCs - Airport Systems</t>
  </si>
  <si>
    <t>5021404010</t>
  </si>
  <si>
    <t>Budgetary Support to GOCCs - Parks, Plazas and Monuments</t>
  </si>
  <si>
    <t>5021404099</t>
  </si>
  <si>
    <t>Budgetary Support to GOCCs - Other Infrastructure Assets</t>
  </si>
  <si>
    <t>5021502000</t>
  </si>
  <si>
    <t>Fidelity Bond Premiums</t>
  </si>
  <si>
    <t>5021503000</t>
  </si>
  <si>
    <t>Insurance Expenses</t>
  </si>
  <si>
    <t>5021501001</t>
  </si>
  <si>
    <t>Taxes, Duties and Licenses.</t>
  </si>
  <si>
    <t>5021501002</t>
  </si>
  <si>
    <t>Tax Refund Expense</t>
  </si>
  <si>
    <t>Labor and Wages</t>
  </si>
  <si>
    <t>5021601000</t>
  </si>
  <si>
    <t>5029901000</t>
  </si>
  <si>
    <t>Advertising Expenses</t>
  </si>
  <si>
    <t>5029902000</t>
  </si>
  <si>
    <t>Printing and Publication Expenses</t>
  </si>
  <si>
    <t>5029903000</t>
  </si>
  <si>
    <t>Representation Expenses</t>
  </si>
  <si>
    <t>5029904000</t>
  </si>
  <si>
    <t>Transportation and Delivery Expenses</t>
  </si>
  <si>
    <t>5029906000</t>
  </si>
  <si>
    <t>Membership Dues and Contributions to Organizations</t>
  </si>
  <si>
    <t>5029907000</t>
  </si>
  <si>
    <t>Subscriptions Expenses</t>
  </si>
  <si>
    <t>5029908000</t>
  </si>
  <si>
    <t>Donations</t>
  </si>
  <si>
    <t>5029909000</t>
  </si>
  <si>
    <t>Litigation/Acquired Assets Expenses</t>
  </si>
  <si>
    <t>5029905001</t>
  </si>
  <si>
    <t>Rents - Buildings and Structures</t>
  </si>
  <si>
    <t>5029905002</t>
  </si>
  <si>
    <t>Rents - Land</t>
  </si>
  <si>
    <t>5029905003</t>
  </si>
  <si>
    <t>Rents - Motor Vehicles</t>
  </si>
  <si>
    <t>5029905004</t>
  </si>
  <si>
    <t>Rents - Equipment</t>
  </si>
  <si>
    <t>5029905005</t>
  </si>
  <si>
    <t>Rents - Living Quarters</t>
  </si>
  <si>
    <t>5029905006</t>
  </si>
  <si>
    <t>Operating Lease</t>
  </si>
  <si>
    <t>5029905007</t>
  </si>
  <si>
    <t>Financial Lease</t>
  </si>
  <si>
    <t>5029999001</t>
  </si>
  <si>
    <t>Website Maintenance</t>
  </si>
  <si>
    <t>5029999099</t>
  </si>
  <si>
    <t>Other Maintenance and Operating Expenses.</t>
  </si>
  <si>
    <t>5030101000</t>
  </si>
  <si>
    <t>Management Supervision/Trusteeship Fees</t>
  </si>
  <si>
    <t>5030103000</t>
  </si>
  <si>
    <t>Guarantee Fees</t>
  </si>
  <si>
    <t>5030104000</t>
  </si>
  <si>
    <t>Bank Charges</t>
  </si>
  <si>
    <t>5030105000</t>
  </si>
  <si>
    <t>Commitment Fees</t>
  </si>
  <si>
    <t>5030199000</t>
  </si>
  <si>
    <t>Other Financial Charges</t>
  </si>
  <si>
    <t>5030102001</t>
  </si>
  <si>
    <t>Interest Paid to Non-Residents</t>
  </si>
  <si>
    <t>5030102002</t>
  </si>
  <si>
    <t>Interest Paid to Residents Other than General Government</t>
  </si>
  <si>
    <t>5030102003</t>
  </si>
  <si>
    <t>Interest Paid to Other General Government Units</t>
  </si>
  <si>
    <t>MOOE</t>
  </si>
  <si>
    <t>5060102000</t>
  </si>
  <si>
    <t>Investment in Associates</t>
  </si>
  <si>
    <t>5060101001</t>
  </si>
  <si>
    <t>Investment in Government-Owned and/or Controlled Corporations (GOCCs).</t>
  </si>
  <si>
    <t>5060101002</t>
  </si>
  <si>
    <t>Investment in GOCCs - Road Network</t>
  </si>
  <si>
    <t>5060101003</t>
  </si>
  <si>
    <t>Investment in GOCCs - Flood Control Systems</t>
  </si>
  <si>
    <t>5060101004</t>
  </si>
  <si>
    <t>Investment in GOCCs - Sewer Systems</t>
  </si>
  <si>
    <t>5060101005</t>
  </si>
  <si>
    <t>Investment in GOCCs - Water Supply Systems</t>
  </si>
  <si>
    <t>5060101006</t>
  </si>
  <si>
    <t>Investment in GOCCs - Power Supply Systems</t>
  </si>
  <si>
    <t>5060101007</t>
  </si>
  <si>
    <t>5060101008</t>
  </si>
  <si>
    <t>Investment in GOCCs - Seaport Systems</t>
  </si>
  <si>
    <t>5060101009</t>
  </si>
  <si>
    <t>Investment in GOCCs - Airport Systems</t>
  </si>
  <si>
    <t>5060101010</t>
  </si>
  <si>
    <t>Investment in GOCCs - Parks, Plazas and Monuments</t>
  </si>
  <si>
    <t>5060101099</t>
  </si>
  <si>
    <t>Investment in GOCCs - Other Infrastructure Assets</t>
  </si>
  <si>
    <t>5060201000</t>
  </si>
  <si>
    <t>Loans Outlay - GOCCs</t>
  </si>
  <si>
    <t>5060202000</t>
  </si>
  <si>
    <t>Loans Outlay - LGUs</t>
  </si>
  <si>
    <t>5060209900</t>
  </si>
  <si>
    <t>Loans Outlay - Others</t>
  </si>
  <si>
    <t>5060301001</t>
  </si>
  <si>
    <t>Investment Property Outlay - Land</t>
  </si>
  <si>
    <t>5060301002</t>
  </si>
  <si>
    <t>Investment Property Outlay - Buildings</t>
  </si>
  <si>
    <t>5060401001</t>
  </si>
  <si>
    <t>Land Outlay - Land</t>
  </si>
  <si>
    <t>5060402001</t>
  </si>
  <si>
    <t>Land Improvements Outlay, Aquaculture Structures</t>
  </si>
  <si>
    <t>5060402002</t>
  </si>
  <si>
    <t>Land Improvements Outlay, Reforestation Projects</t>
  </si>
  <si>
    <t>5060402099</t>
  </si>
  <si>
    <t>Other Land Improvements Outlay</t>
  </si>
  <si>
    <t>5060403001</t>
  </si>
  <si>
    <t>Infrastructure Outlay - Road Networks</t>
  </si>
  <si>
    <t>5060403002</t>
  </si>
  <si>
    <t>Infrastructure Outlay - Flood Control Systems</t>
  </si>
  <si>
    <t>5060403003</t>
  </si>
  <si>
    <t>Infrastructure Outlay - Sewer Systems</t>
  </si>
  <si>
    <t>5060403004</t>
  </si>
  <si>
    <t>Infrastructure Outlay - Water Supply Systems</t>
  </si>
  <si>
    <t>5060403005</t>
  </si>
  <si>
    <t>Infrastructure Outlay - Power Supply Systems</t>
  </si>
  <si>
    <t>5060403006</t>
  </si>
  <si>
    <t>Infrastructure Outlay - Communication Networks</t>
  </si>
  <si>
    <t>5060403007</t>
  </si>
  <si>
    <t>Infrastructure Outlay - Seaport Systems</t>
  </si>
  <si>
    <t>5060403008</t>
  </si>
  <si>
    <t>Infrastructure Outlay - Airport Systems</t>
  </si>
  <si>
    <t>5060403009</t>
  </si>
  <si>
    <t>Infrastructure Outlay - Parks, Plazas and Monuments</t>
  </si>
  <si>
    <t>5060403099</t>
  </si>
  <si>
    <t>Infrastructure Outlay - Other Infrastructure Assets</t>
  </si>
  <si>
    <t>5060404001</t>
  </si>
  <si>
    <t>Buildings and Structures Outlay - Buildings</t>
  </si>
  <si>
    <t>5060404002</t>
  </si>
  <si>
    <t>Buildings and Structures Outlay - School Buildings</t>
  </si>
  <si>
    <t>5060404003</t>
  </si>
  <si>
    <t>Buildings and Structures Outlay - Hospitals and Health Centers</t>
  </si>
  <si>
    <t>5060404004</t>
  </si>
  <si>
    <t>Buildings and Structures Outlay - Markets</t>
  </si>
  <si>
    <t>5060404005</t>
  </si>
  <si>
    <t>Buildings and Structures Outlay - Slaughterhouses</t>
  </si>
  <si>
    <t>5060404006</t>
  </si>
  <si>
    <t>Buildings and Structures Outlay - Hostels and Dormitories</t>
  </si>
  <si>
    <t>5060404007</t>
  </si>
  <si>
    <t>Buildings and Structures Outlay - Ground Water Monitoring Stations</t>
  </si>
  <si>
    <t>5060404099</t>
  </si>
  <si>
    <t>Buildings and Structures Outlay - Other Structures</t>
  </si>
  <si>
    <t>5060405001</t>
  </si>
  <si>
    <t>Machinery and Equipment Outlay - Machinery</t>
  </si>
  <si>
    <t>5060405002</t>
  </si>
  <si>
    <t>Machinery and Equipment Outlay - Office Equipment</t>
  </si>
  <si>
    <t>5060405003</t>
  </si>
  <si>
    <t>Machinery and Equipment Outlay - Information and Communication Technology Equipment</t>
  </si>
  <si>
    <t>5060405004</t>
  </si>
  <si>
    <t>Machinery and Equipment Outlay - Agricultural and Forestry Equipment</t>
  </si>
  <si>
    <t>5060405005</t>
  </si>
  <si>
    <t>Machinery and Equipment Outlay - Marine and Fishery Equipment</t>
  </si>
  <si>
    <t>5060405006</t>
  </si>
  <si>
    <t>Machinery and Equipment Outlay - Airport Equipment</t>
  </si>
  <si>
    <t>5060405007</t>
  </si>
  <si>
    <t>Machinery and Equipment Outlay - Communication Equipment</t>
  </si>
  <si>
    <t>5060405008</t>
  </si>
  <si>
    <t>Machinery and Equipment Outlay - Construction and Heavy Equipment</t>
  </si>
  <si>
    <t>5060405009</t>
  </si>
  <si>
    <t>Machinery and Equipment Outlay - Disaster Response and Rescue Equipment</t>
  </si>
  <si>
    <t>5060405010</t>
  </si>
  <si>
    <t>Machinery and Equipment Outlay - Military, Police and Security Equipment</t>
  </si>
  <si>
    <t>5060405011</t>
  </si>
  <si>
    <t>Machinery and Equipment Outlay - Medical Equipment</t>
  </si>
  <si>
    <t>5060405012</t>
  </si>
  <si>
    <t>Machinery and Equipment Outlay - Printing Equipment</t>
  </si>
  <si>
    <t>5060405013</t>
  </si>
  <si>
    <t>Machinery and Equipment Outlay - Sports Equipment</t>
  </si>
  <si>
    <t>5060405014</t>
  </si>
  <si>
    <t>Machinery and Equipment Outlay - Technical and Scientific Equipment</t>
  </si>
  <si>
    <t>5060406001</t>
  </si>
  <si>
    <t>Transportation Equipment Outlay - Motor Vehicles</t>
  </si>
  <si>
    <t>5060406002</t>
  </si>
  <si>
    <t>Transportation Equipment Outlay - Trains</t>
  </si>
  <si>
    <t>5060406003</t>
  </si>
  <si>
    <t>Transportation Equipment Outlay - Aircraft and Aircraft Ground Equipment</t>
  </si>
  <si>
    <t>5060406004</t>
  </si>
  <si>
    <t>Transportation Equipment Outlay - Watercrafts</t>
  </si>
  <si>
    <t>5060406099</t>
  </si>
  <si>
    <t>Transportation Equipment Outlay - Other Transportation Equipment</t>
  </si>
  <si>
    <t>5060407001</t>
  </si>
  <si>
    <t>Furniture, Fixtures and Books Outlay - Furniture and Fixtures</t>
  </si>
  <si>
    <t>5060407002</t>
  </si>
  <si>
    <t>Furniture, Fixtures and Books Outlay - Books</t>
  </si>
  <si>
    <t>5060408001</t>
  </si>
  <si>
    <t>Heritage Assets Outlay - Historical Buildings</t>
  </si>
  <si>
    <t>5060408002</t>
  </si>
  <si>
    <t>Heritage Assets Outlay - Works of Arts and Archeological Specimens</t>
  </si>
  <si>
    <t>5060408099</t>
  </si>
  <si>
    <t>Heritage Assets Outlay - Other Heritage Assets</t>
  </si>
  <si>
    <t>5060409001</t>
  </si>
  <si>
    <t>Other Property, Plant and Equipment Outlay - Work/Zoo Animals</t>
  </si>
  <si>
    <t>5060409099</t>
  </si>
  <si>
    <t>Other Property, Plant and Equipment Outlay - Other Property, Plant and Equipment</t>
  </si>
  <si>
    <t>CO</t>
  </si>
  <si>
    <t>RHYSA CYLE C. ROSALEJOS, CPA</t>
  </si>
  <si>
    <t>Department of Education</t>
  </si>
  <si>
    <t>Division of Malaybalay City</t>
  </si>
  <si>
    <t>Mode of Payment</t>
  </si>
  <si>
    <t>Commercial Check</t>
  </si>
  <si>
    <t>ADA</t>
  </si>
  <si>
    <t>Payee</t>
  </si>
  <si>
    <t>TIN/Employee No.</t>
  </si>
  <si>
    <t>Address</t>
  </si>
  <si>
    <t>EXPLANATION</t>
  </si>
  <si>
    <t>AMOUNT</t>
  </si>
  <si>
    <t>Less:</t>
  </si>
  <si>
    <t>A.</t>
  </si>
  <si>
    <t xml:space="preserve">Certified </t>
  </si>
  <si>
    <t>Approved for Payment</t>
  </si>
  <si>
    <t xml:space="preserve"> Cash available</t>
  </si>
  <si>
    <t xml:space="preserve"> Subject to Authority to Debit Account (when applicable)</t>
  </si>
  <si>
    <t xml:space="preserve"> Supporting documents complete</t>
  </si>
  <si>
    <t>Signature</t>
  </si>
  <si>
    <t>Printed Name</t>
  </si>
  <si>
    <t>Position</t>
  </si>
  <si>
    <t>JEV  No.</t>
  </si>
  <si>
    <t>Check/ADA No.</t>
  </si>
  <si>
    <t xml:space="preserve">Printed Name: </t>
  </si>
  <si>
    <t>Official Receipt/Other Documents</t>
  </si>
  <si>
    <t>Click the yellow cell and choose from the drop down list</t>
  </si>
  <si>
    <t>MFO/PAP</t>
  </si>
  <si>
    <t>Object Code</t>
  </si>
  <si>
    <t>Elementary</t>
  </si>
  <si>
    <t>Secondary</t>
  </si>
  <si>
    <t>Division MOOE</t>
  </si>
  <si>
    <t>Division INSET</t>
  </si>
  <si>
    <t>SARO</t>
  </si>
  <si>
    <t>Due from Officers and Employees</t>
  </si>
  <si>
    <t>1-03-05-020-00</t>
  </si>
  <si>
    <t>Advances for Special Disbursing Officers</t>
  </si>
  <si>
    <t>1-99-01-030-00</t>
  </si>
  <si>
    <t>Advances to Officers and Employees</t>
  </si>
  <si>
    <t>1-99-01-040-00</t>
  </si>
  <si>
    <t>Advances to Contractors</t>
  </si>
  <si>
    <t>1-99-02-010-00</t>
  </si>
  <si>
    <t>Accounts Payable</t>
  </si>
  <si>
    <t>2-01-01-010-00</t>
  </si>
  <si>
    <t>Due to Officers and Employees</t>
  </si>
  <si>
    <t>2-01-01-020-00</t>
  </si>
  <si>
    <t>Due to BIR</t>
  </si>
  <si>
    <t>Due to NGAs</t>
  </si>
  <si>
    <t>2-02-01-050-00</t>
  </si>
  <si>
    <t>Due to LGUs</t>
  </si>
  <si>
    <t>2-02-01-070-00</t>
  </si>
  <si>
    <t>Due to Central Office</t>
  </si>
  <si>
    <t>2-03-01-010-00</t>
  </si>
  <si>
    <t>Due to Regional Offices</t>
  </si>
  <si>
    <t>2-03-01-030-00</t>
  </si>
  <si>
    <t>Guaranty Deposits Payable</t>
  </si>
  <si>
    <t>2-04-01-040-00</t>
  </si>
  <si>
    <t>Other Payables</t>
  </si>
  <si>
    <t>2-99-99-990-00</t>
  </si>
  <si>
    <t>3-01-01-010-00</t>
  </si>
  <si>
    <t>Prior Year Expenses</t>
  </si>
  <si>
    <t>Supplier</t>
  </si>
  <si>
    <t>Goods-VAT</t>
  </si>
  <si>
    <t>Goods-non VAT</t>
  </si>
  <si>
    <t>Services-VAT</t>
  </si>
  <si>
    <t>Services-Non VAT</t>
  </si>
  <si>
    <t>Not applicable</t>
  </si>
  <si>
    <t>Gross</t>
  </si>
  <si>
    <t>WHT on Income</t>
  </si>
  <si>
    <t>WHT on Business</t>
  </si>
  <si>
    <t>NET</t>
  </si>
  <si>
    <t>WHT on Income Tax</t>
  </si>
  <si>
    <t>WHT on Business Tax</t>
  </si>
  <si>
    <t>Fill in the needed data:</t>
  </si>
  <si>
    <t>Office</t>
  </si>
  <si>
    <t>Responsibility Center</t>
  </si>
  <si>
    <t>Particulars</t>
  </si>
  <si>
    <t>Amount</t>
  </si>
  <si>
    <t>B.</t>
  </si>
  <si>
    <t>Head, Requesting Office/Authorized Representative</t>
  </si>
  <si>
    <t>Head, Budget Unit/Authorized Representative</t>
  </si>
  <si>
    <t>JUTCHEL L. NAYRA, DPA</t>
  </si>
  <si>
    <t>Administrative Officer V</t>
  </si>
  <si>
    <t>Date:</t>
  </si>
  <si>
    <t>SIBYL L. MAPUTI</t>
  </si>
  <si>
    <t>C.</t>
  </si>
  <si>
    <t>STATUS OF OBLIGATION</t>
  </si>
  <si>
    <t xml:space="preserve">Reference </t>
  </si>
  <si>
    <t xml:space="preserve">Date </t>
  </si>
  <si>
    <t>Obligation</t>
  </si>
  <si>
    <t>Payment</t>
  </si>
  <si>
    <t>Not Yet Due</t>
  </si>
  <si>
    <t>Due and Demandable</t>
  </si>
  <si>
    <t>Totals</t>
  </si>
  <si>
    <t>UACS Code</t>
  </si>
  <si>
    <t>Curriculum Implementation Division</t>
  </si>
  <si>
    <t>Office of the Schools Division Superintendent</t>
  </si>
  <si>
    <t>School Governance and Operations Division</t>
  </si>
  <si>
    <t>Chief - Curriculum Implementation Division</t>
  </si>
  <si>
    <t>Chief - School Governance and Operations Division</t>
  </si>
  <si>
    <t>ACCOUNTANT III</t>
  </si>
  <si>
    <t>ORS No.</t>
  </si>
  <si>
    <t>JEV No.</t>
  </si>
  <si>
    <t>Remittance of WHT</t>
  </si>
  <si>
    <t>TRA No.</t>
  </si>
  <si>
    <t>RALPH T. QUIROG</t>
  </si>
  <si>
    <t>LORENZO O. CAPACIO, Ed.D</t>
  </si>
  <si>
    <t>Kinder</t>
  </si>
  <si>
    <t>___________</t>
  </si>
  <si>
    <t>Investment in GOCCs - Communication Networks</t>
  </si>
  <si>
    <t>EDILBERTO L. OPLENARIA, CESO VI</t>
  </si>
  <si>
    <t>Schools Division Superintendent</t>
  </si>
  <si>
    <t xml:space="preserve">ORS/BURS No. </t>
  </si>
  <si>
    <t>AMOUNT DUE</t>
  </si>
  <si>
    <t>Accounting Entry</t>
  </si>
  <si>
    <t>Account Title</t>
  </si>
  <si>
    <t>Debit</t>
  </si>
  <si>
    <t>Credit</t>
  </si>
  <si>
    <t>Cash in Bank - Local Currency, Current Account</t>
  </si>
  <si>
    <t>01</t>
  </si>
  <si>
    <t>Cash-Modified Disbursement System (MDS), Regular</t>
  </si>
  <si>
    <t xml:space="preserve">D. </t>
  </si>
  <si>
    <t>Fund Cluster</t>
  </si>
  <si>
    <t>Fund Cluster:</t>
  </si>
  <si>
    <t>DV No.:</t>
  </si>
  <si>
    <t>Organization Code: 07-001-08-10010                                      Location Code 10-13-12-000</t>
  </si>
  <si>
    <t>DISBURSEMENT VOUCHER</t>
  </si>
  <si>
    <t xml:space="preserve">E. </t>
  </si>
  <si>
    <t xml:space="preserve"> Receipt of Payment</t>
  </si>
  <si>
    <t>Bank Name &amp; Account Number:</t>
  </si>
  <si>
    <t xml:space="preserve">  MDS Check</t>
  </si>
  <si>
    <t>Trust Receipts</t>
  </si>
  <si>
    <t>07</t>
  </si>
  <si>
    <t>Serial No.:</t>
  </si>
  <si>
    <t>UACS Object Code</t>
  </si>
  <si>
    <t>ORS/JEV/Check/ADA/TRA No.</t>
  </si>
  <si>
    <r>
      <rPr>
        <b/>
        <sz val="12"/>
        <rFont val="Arial Narrow"/>
        <family val="2"/>
      </rPr>
      <t>Certified</t>
    </r>
    <r>
      <rPr>
        <sz val="12"/>
        <rFont val="Arial Narrow"/>
        <family val="2"/>
      </rPr>
      <t>:  Charges to appropriation/budget are necessary, lawful and under my direct supervision; and supporting documents valid, proper and legal</t>
    </r>
  </si>
  <si>
    <r>
      <rPr>
        <b/>
        <sz val="12"/>
        <rFont val="Arial Narrow"/>
        <family val="2"/>
      </rPr>
      <t>Certified</t>
    </r>
    <r>
      <rPr>
        <sz val="12"/>
        <rFont val="Arial Narrow"/>
        <family val="2"/>
      </rPr>
      <t>:  Charges to appropriation/allotment are necessary, lawful and under my direct supervision; and supporting documents valid, proper and legal</t>
    </r>
  </si>
  <si>
    <r>
      <rPr>
        <b/>
        <sz val="12"/>
        <rFont val="Arial Narrow"/>
        <family val="2"/>
      </rPr>
      <t xml:space="preserve">Certified: </t>
    </r>
    <r>
      <rPr>
        <sz val="12"/>
        <rFont val="Arial Narrow"/>
        <family val="2"/>
      </rPr>
      <t xml:space="preserve"> Allotment available and obligated for the purpose/adjustment necessary as indicated above</t>
    </r>
  </si>
  <si>
    <r>
      <rPr>
        <b/>
        <sz val="12"/>
        <rFont val="Arial Narrow"/>
        <family val="2"/>
      </rPr>
      <t xml:space="preserve">Certified: </t>
    </r>
    <r>
      <rPr>
        <sz val="12"/>
        <rFont val="Arial Narrow"/>
        <family val="2"/>
      </rPr>
      <t xml:space="preserve"> Budget available and obligated for the purpose/adjustment necessary as indicated above</t>
    </r>
  </si>
  <si>
    <t>Certified Expenses/Cash Advance necessary, lawful and incurred under my direct supervision.</t>
  </si>
  <si>
    <t>BURS No.</t>
  </si>
  <si>
    <t>BURS/JEV/RCI/RADAI/RTRAI No.</t>
  </si>
  <si>
    <t>OBLIGATION REQUEST AND STATUS</t>
  </si>
  <si>
    <t>BUDGET UTILIZATION REQUEST AND STATUS</t>
  </si>
  <si>
    <t>Organization Code: 07-001-08-10010                                 Location Code 10-13-12-000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</si>
</sst>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8"/>
      <name val="Arial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b/>
      <i/>
      <sz val="12"/>
      <name val="Arial Narrow"/>
      <family val="2"/>
    </font>
    <font>
      <sz val="12"/>
      <color theme="0"/>
      <name val="Arial Narrow"/>
      <family val="2"/>
    </font>
    <font>
      <sz val="9"/>
      <name val="Arial Narrow"/>
      <family val="2"/>
    </font>
    <font>
      <sz val="12"/>
      <name val="Bookman Old Style"/>
      <family val="1"/>
    </font>
    <font>
      <b/>
      <i/>
      <sz val="16"/>
      <name val="Helv"/>
    </font>
    <font>
      <sz val="12.5"/>
      <color theme="1"/>
      <name val="Calibri"/>
      <family val="2"/>
    </font>
    <font>
      <sz val="7"/>
      <name val="Arial Narrow"/>
      <family val="2"/>
    </font>
    <font>
      <b/>
      <sz val="11"/>
      <name val="Arial Narrow"/>
      <family val="2"/>
    </font>
    <font>
      <i/>
      <sz val="11"/>
      <color theme="1"/>
      <name val="Arial Narrow"/>
      <family val="2"/>
    </font>
    <font>
      <i/>
      <sz val="11"/>
      <name val="Arial Narrow"/>
      <family val="2"/>
    </font>
    <font>
      <b/>
      <sz val="11"/>
      <color theme="1"/>
      <name val="Arial Narrow"/>
      <family val="2"/>
    </font>
    <font>
      <sz val="12"/>
      <name val="Arial"/>
      <family val="2"/>
    </font>
    <font>
      <b/>
      <sz val="18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164" fontId="19" fillId="0" borderId="0"/>
    <xf numFmtId="0" fontId="7" fillId="0" borderId="0"/>
    <xf numFmtId="0" fontId="7" fillId="0" borderId="0"/>
    <xf numFmtId="0" fontId="7" fillId="0" borderId="0"/>
    <xf numFmtId="0" fontId="20" fillId="0" borderId="0"/>
    <xf numFmtId="10" fontId="7" fillId="0" borderId="0" applyFont="0" applyFill="0" applyBorder="0" applyAlignment="0" applyProtection="0"/>
    <xf numFmtId="0" fontId="7" fillId="0" borderId="0"/>
    <xf numFmtId="43" fontId="26" fillId="0" borderId="0" applyFont="0" applyFill="0" applyBorder="0" applyAlignment="0" applyProtection="0"/>
    <xf numFmtId="0" fontId="18" fillId="0" borderId="0"/>
    <xf numFmtId="0" fontId="7" fillId="0" borderId="0"/>
    <xf numFmtId="0" fontId="26" fillId="0" borderId="0"/>
  </cellStyleXfs>
  <cellXfs count="484">
    <xf numFmtId="0" fontId="0" fillId="0" borderId="0" xfId="0"/>
    <xf numFmtId="0" fontId="0" fillId="0" borderId="0" xfId="0" applyFont="1" applyFill="1"/>
    <xf numFmtId="0" fontId="0" fillId="0" borderId="0" xfId="2" quotePrefix="1" applyNumberFormat="1" applyFont="1" applyFill="1" applyBorder="1" applyAlignment="1" applyProtection="1"/>
    <xf numFmtId="0" fontId="0" fillId="0" borderId="0" xfId="2" applyNumberFormat="1" applyFont="1" applyFill="1" applyBorder="1" applyAlignment="1" applyProtection="1"/>
    <xf numFmtId="0" fontId="0" fillId="0" borderId="0" xfId="2" applyFont="1" applyFill="1" applyBorder="1" applyAlignment="1">
      <alignment vertical="top"/>
    </xf>
    <xf numFmtId="0" fontId="0" fillId="0" borderId="0" xfId="2" applyFont="1" applyFill="1" applyBorder="1" applyAlignment="1">
      <alignment vertical="top" wrapText="1"/>
    </xf>
    <xf numFmtId="0" fontId="0" fillId="0" borderId="0" xfId="2" applyFont="1" applyFill="1" applyBorder="1" applyAlignment="1">
      <alignment wrapText="1"/>
    </xf>
    <xf numFmtId="0" fontId="0" fillId="0" borderId="0" xfId="2" applyFont="1" applyFill="1" applyBorder="1" applyAlignment="1"/>
    <xf numFmtId="0" fontId="0" fillId="0" borderId="0" xfId="2" applyFont="1" applyFill="1"/>
    <xf numFmtId="0" fontId="0" fillId="0" borderId="0" xfId="2" applyFont="1" applyFill="1" applyBorder="1" applyAlignment="1">
      <alignment horizontal="justify" vertical="top"/>
    </xf>
    <xf numFmtId="0" fontId="0" fillId="0" borderId="0" xfId="2" applyFont="1" applyFill="1" applyBorder="1" applyAlignment="1">
      <alignment horizontal="left" vertical="top"/>
    </xf>
    <xf numFmtId="0" fontId="0" fillId="0" borderId="0" xfId="2" quotePrefix="1" applyNumberFormat="1" applyFont="1" applyFill="1" applyAlignment="1" applyProtection="1"/>
    <xf numFmtId="0" fontId="8" fillId="4" borderId="0" xfId="3" applyFont="1" applyFill="1" applyProtection="1">
      <protection locked="0"/>
    </xf>
    <xf numFmtId="43" fontId="8" fillId="4" borderId="0" xfId="1" applyFont="1" applyFill="1" applyProtection="1">
      <protection locked="0"/>
    </xf>
    <xf numFmtId="0" fontId="8" fillId="0" borderId="0" xfId="3" applyFont="1" applyProtection="1"/>
    <xf numFmtId="0" fontId="8" fillId="0" borderId="5" xfId="3" applyFont="1" applyFill="1" applyBorder="1" applyAlignment="1" applyProtection="1">
      <alignment wrapText="1"/>
    </xf>
    <xf numFmtId="0" fontId="8" fillId="0" borderId="6" xfId="3" applyFont="1" applyFill="1" applyBorder="1" applyAlignment="1" applyProtection="1">
      <alignment wrapText="1"/>
    </xf>
    <xf numFmtId="0" fontId="8" fillId="0" borderId="7" xfId="3" applyFont="1" applyFill="1" applyBorder="1" applyAlignment="1" applyProtection="1">
      <alignment wrapText="1"/>
    </xf>
    <xf numFmtId="0" fontId="8" fillId="0" borderId="0" xfId="3" applyFont="1" applyBorder="1" applyProtection="1"/>
    <xf numFmtId="0" fontId="9" fillId="0" borderId="1" xfId="3" applyFont="1" applyFill="1" applyBorder="1" applyAlignment="1" applyProtection="1">
      <alignment horizontal="center"/>
    </xf>
    <xf numFmtId="0" fontId="10" fillId="0" borderId="0" xfId="3" applyFont="1" applyFill="1" applyBorder="1" applyProtection="1"/>
    <xf numFmtId="0" fontId="10" fillId="0" borderId="1" xfId="3" applyFont="1" applyFill="1" applyBorder="1" applyProtection="1"/>
    <xf numFmtId="0" fontId="11" fillId="0" borderId="1" xfId="3" applyFont="1" applyFill="1" applyBorder="1" applyProtection="1"/>
    <xf numFmtId="0" fontId="8" fillId="0" borderId="6" xfId="3" applyFont="1" applyFill="1" applyBorder="1" applyProtection="1"/>
    <xf numFmtId="0" fontId="8" fillId="0" borderId="2" xfId="3" applyFont="1" applyFill="1" applyBorder="1" applyProtection="1"/>
    <xf numFmtId="0" fontId="8" fillId="0" borderId="3" xfId="3" applyFont="1" applyFill="1" applyBorder="1" applyProtection="1"/>
    <xf numFmtId="0" fontId="8" fillId="0" borderId="3" xfId="3" applyFont="1" applyFill="1" applyBorder="1" applyAlignment="1" applyProtection="1">
      <alignment wrapText="1"/>
    </xf>
    <xf numFmtId="0" fontId="8" fillId="0" borderId="4" xfId="3" applyFont="1" applyFill="1" applyBorder="1" applyAlignment="1" applyProtection="1">
      <alignment wrapText="1"/>
    </xf>
    <xf numFmtId="0" fontId="8" fillId="0" borderId="27" xfId="3" applyFont="1" applyBorder="1" applyProtection="1"/>
    <xf numFmtId="0" fontId="8" fillId="0" borderId="35" xfId="3" applyFont="1" applyFill="1" applyBorder="1" applyAlignment="1" applyProtection="1">
      <alignment wrapText="1"/>
    </xf>
    <xf numFmtId="0" fontId="8" fillId="0" borderId="6" xfId="3" applyFont="1" applyBorder="1" applyProtection="1"/>
    <xf numFmtId="0" fontId="8" fillId="0" borderId="40" xfId="3" applyFont="1" applyFill="1" applyBorder="1" applyAlignment="1" applyProtection="1">
      <alignment vertical="top" wrapText="1"/>
    </xf>
    <xf numFmtId="0" fontId="8" fillId="0" borderId="0" xfId="3" applyFont="1" applyFill="1" applyBorder="1" applyAlignment="1" applyProtection="1">
      <alignment vertical="top" wrapText="1"/>
    </xf>
    <xf numFmtId="0" fontId="8" fillId="0" borderId="49" xfId="3" applyFont="1" applyFill="1" applyBorder="1" applyAlignment="1" applyProtection="1">
      <alignment vertical="top" wrapText="1"/>
    </xf>
    <xf numFmtId="0" fontId="17" fillId="0" borderId="8" xfId="5" applyFont="1" applyFill="1" applyBorder="1" applyAlignment="1" applyProtection="1"/>
    <xf numFmtId="0" fontId="15" fillId="0" borderId="0" xfId="5" applyFont="1" applyFill="1" applyBorder="1" applyAlignment="1" applyProtection="1"/>
    <xf numFmtId="0" fontId="17" fillId="0" borderId="0" xfId="5" applyFont="1" applyFill="1" applyBorder="1" applyAlignment="1" applyProtection="1"/>
    <xf numFmtId="43" fontId="17" fillId="0" borderId="0" xfId="4" applyFont="1" applyFill="1" applyBorder="1" applyAlignment="1" applyProtection="1"/>
    <xf numFmtId="43" fontId="17" fillId="0" borderId="40" xfId="4" applyFont="1" applyFill="1" applyBorder="1" applyAlignment="1" applyProtection="1">
      <alignment wrapText="1"/>
    </xf>
    <xf numFmtId="43" fontId="17" fillId="0" borderId="0" xfId="4" applyFont="1" applyFill="1" applyBorder="1" applyAlignment="1" applyProtection="1">
      <alignment wrapText="1"/>
    </xf>
    <xf numFmtId="0" fontId="12" fillId="0" borderId="8" xfId="5" applyFont="1" applyFill="1" applyBorder="1" applyAlignment="1" applyProtection="1"/>
    <xf numFmtId="0" fontId="17" fillId="0" borderId="0" xfId="3" applyFont="1" applyFill="1" applyBorder="1" applyAlignment="1" applyProtection="1">
      <alignment wrapText="1"/>
    </xf>
    <xf numFmtId="0" fontId="8" fillId="0" borderId="0" xfId="3" applyFont="1" applyFill="1" applyBorder="1" applyAlignment="1" applyProtection="1">
      <alignment vertical="center" wrapText="1"/>
    </xf>
    <xf numFmtId="43" fontId="17" fillId="0" borderId="0" xfId="4" applyFont="1" applyFill="1" applyBorder="1" applyAlignment="1" applyProtection="1">
      <alignment horizontal="center" wrapText="1"/>
    </xf>
    <xf numFmtId="0" fontId="4" fillId="0" borderId="6" xfId="3" applyFont="1" applyFill="1" applyBorder="1" applyAlignment="1" applyProtection="1">
      <alignment wrapText="1"/>
    </xf>
    <xf numFmtId="0" fontId="4" fillId="0" borderId="0" xfId="3" applyFont="1" applyBorder="1" applyProtection="1"/>
    <xf numFmtId="0" fontId="4" fillId="0" borderId="0" xfId="3" applyFont="1" applyProtection="1"/>
    <xf numFmtId="0" fontId="9" fillId="0" borderId="1" xfId="3" applyFont="1" applyFill="1" applyBorder="1" applyAlignment="1" applyProtection="1"/>
    <xf numFmtId="0" fontId="16" fillId="0" borderId="8" xfId="3" applyFont="1" applyFill="1" applyBorder="1" applyAlignment="1" applyProtection="1">
      <alignment wrapText="1"/>
    </xf>
    <xf numFmtId="0" fontId="10" fillId="0" borderId="0" xfId="5" applyFont="1" applyFill="1" applyBorder="1" applyAlignment="1" applyProtection="1"/>
    <xf numFmtId="43" fontId="10" fillId="0" borderId="0" xfId="4" applyFont="1" applyFill="1" applyBorder="1" applyAlignment="1" applyProtection="1">
      <alignment horizontal="center" wrapText="1"/>
    </xf>
    <xf numFmtId="0" fontId="10" fillId="0" borderId="0" xfId="3" applyFont="1" applyFill="1" applyBorder="1" applyAlignment="1" applyProtection="1">
      <alignment wrapText="1"/>
    </xf>
    <xf numFmtId="43" fontId="10" fillId="0" borderId="0" xfId="3" applyNumberFormat="1" applyFont="1" applyFill="1" applyBorder="1" applyAlignment="1" applyProtection="1">
      <alignment horizontal="center" wrapText="1"/>
    </xf>
    <xf numFmtId="0" fontId="10" fillId="0" borderId="0" xfId="3" applyFont="1" applyFill="1" applyBorder="1" applyAlignment="1" applyProtection="1">
      <alignment horizontal="center" wrapText="1"/>
    </xf>
    <xf numFmtId="0" fontId="8" fillId="0" borderId="0" xfId="3" applyFont="1" applyFill="1" applyBorder="1" applyAlignment="1" applyProtection="1">
      <alignment wrapText="1"/>
    </xf>
    <xf numFmtId="0" fontId="8" fillId="0" borderId="9" xfId="3" applyFont="1" applyFill="1" applyBorder="1" applyAlignment="1" applyProtection="1">
      <alignment wrapText="1"/>
    </xf>
    <xf numFmtId="0" fontId="6" fillId="0" borderId="14" xfId="3" applyFont="1" applyFill="1" applyBorder="1" applyAlignment="1" applyProtection="1">
      <alignment horizontal="center" vertical="center" wrapText="1"/>
    </xf>
    <xf numFmtId="0" fontId="13" fillId="0" borderId="0" xfId="3" applyFont="1" applyBorder="1" applyAlignment="1" applyProtection="1">
      <alignment vertical="center"/>
    </xf>
    <xf numFmtId="0" fontId="13" fillId="0" borderId="0" xfId="3" applyFont="1" applyAlignment="1" applyProtection="1">
      <alignment vertical="center"/>
    </xf>
    <xf numFmtId="0" fontId="23" fillId="0" borderId="0" xfId="3" applyFont="1" applyFill="1" applyBorder="1" applyAlignment="1" applyProtection="1">
      <alignment horizontal="center" wrapText="1"/>
    </xf>
    <xf numFmtId="0" fontId="24" fillId="0" borderId="0" xfId="3" applyFont="1" applyBorder="1" applyProtection="1"/>
    <xf numFmtId="0" fontId="24" fillId="0" borderId="0" xfId="3" applyFont="1" applyProtection="1"/>
    <xf numFmtId="43" fontId="23" fillId="0" borderId="8" xfId="1" applyFont="1" applyFill="1" applyBorder="1" applyAlignment="1" applyProtection="1">
      <alignment wrapText="1"/>
    </xf>
    <xf numFmtId="0" fontId="23" fillId="0" borderId="6" xfId="3" applyFont="1" applyFill="1" applyBorder="1" applyAlignment="1" applyProtection="1">
      <alignment horizontal="center" wrapText="1"/>
    </xf>
    <xf numFmtId="0" fontId="9" fillId="0" borderId="53" xfId="3" applyFont="1" applyFill="1" applyBorder="1" applyAlignment="1" applyProtection="1"/>
    <xf numFmtId="0" fontId="9" fillId="0" borderId="0" xfId="3" applyFont="1" applyFill="1" applyBorder="1" applyProtection="1"/>
    <xf numFmtId="0" fontId="8" fillId="0" borderId="0" xfId="3" applyFont="1" applyFill="1" applyBorder="1" applyProtection="1"/>
    <xf numFmtId="0" fontId="8" fillId="0" borderId="0" xfId="3" applyFont="1" applyFill="1" applyBorder="1" applyAlignment="1" applyProtection="1"/>
    <xf numFmtId="0" fontId="8" fillId="0" borderId="9" xfId="3" applyFont="1" applyFill="1" applyBorder="1" applyAlignment="1" applyProtection="1"/>
    <xf numFmtId="0" fontId="8" fillId="0" borderId="0" xfId="3" applyFont="1" applyFill="1" applyBorder="1" applyAlignment="1" applyProtection="1">
      <alignment vertical="justify"/>
    </xf>
    <xf numFmtId="0" fontId="8" fillId="0" borderId="9" xfId="3" applyFont="1" applyFill="1" applyBorder="1" applyAlignment="1" applyProtection="1">
      <alignment vertical="justify"/>
    </xf>
    <xf numFmtId="0" fontId="9" fillId="0" borderId="8" xfId="3" applyFont="1" applyFill="1" applyBorder="1" applyProtection="1"/>
    <xf numFmtId="0" fontId="10" fillId="0" borderId="8" xfId="3" applyFont="1" applyFill="1" applyBorder="1" applyProtection="1"/>
    <xf numFmtId="0" fontId="10" fillId="0" borderId="0" xfId="3" applyFont="1" applyFill="1" applyBorder="1" applyAlignment="1" applyProtection="1"/>
    <xf numFmtId="0" fontId="10" fillId="0" borderId="9" xfId="3" applyFont="1" applyFill="1" applyBorder="1" applyAlignment="1" applyProtection="1"/>
    <xf numFmtId="0" fontId="10" fillId="0" borderId="0" xfId="3" applyFont="1" applyBorder="1" applyProtection="1"/>
    <xf numFmtId="0" fontId="10" fillId="0" borderId="0" xfId="3" applyFont="1" applyProtection="1"/>
    <xf numFmtId="0" fontId="10" fillId="0" borderId="9" xfId="3" applyFont="1" applyFill="1" applyBorder="1" applyProtection="1"/>
    <xf numFmtId="0" fontId="8" fillId="0" borderId="8" xfId="3" applyFont="1" applyFill="1" applyBorder="1" applyProtection="1"/>
    <xf numFmtId="0" fontId="8" fillId="0" borderId="49" xfId="3" applyFont="1" applyFill="1" applyBorder="1" applyProtection="1"/>
    <xf numFmtId="0" fontId="8" fillId="0" borderId="49" xfId="3" applyFont="1" applyFill="1" applyBorder="1" applyAlignment="1" applyProtection="1"/>
    <xf numFmtId="0" fontId="8" fillId="0" borderId="50" xfId="3" applyFont="1" applyFill="1" applyBorder="1" applyAlignment="1" applyProtection="1"/>
    <xf numFmtId="0" fontId="17" fillId="0" borderId="0" xfId="3" applyFont="1" applyBorder="1" applyAlignment="1" applyProtection="1">
      <alignment horizontal="left"/>
    </xf>
    <xf numFmtId="0" fontId="17" fillId="0" borderId="0" xfId="3" applyFont="1" applyAlignment="1" applyProtection="1">
      <alignment horizontal="left"/>
    </xf>
    <xf numFmtId="0" fontId="17" fillId="0" borderId="3" xfId="3" applyFont="1" applyBorder="1" applyAlignment="1" applyProtection="1">
      <alignment horizontal="left"/>
    </xf>
    <xf numFmtId="0" fontId="8" fillId="0" borderId="0" xfId="3" applyFont="1" applyFill="1" applyProtection="1"/>
    <xf numFmtId="0" fontId="5" fillId="0" borderId="0" xfId="0" applyFont="1" applyAlignment="1" applyProtection="1">
      <alignment horizontal="left"/>
    </xf>
    <xf numFmtId="0" fontId="6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21" fillId="0" borderId="0" xfId="3" applyFont="1" applyAlignment="1" applyProtection="1">
      <alignment horizontal="center"/>
    </xf>
    <xf numFmtId="43" fontId="12" fillId="0" borderId="0" xfId="1" applyFont="1" applyProtection="1"/>
    <xf numFmtId="0" fontId="8" fillId="0" borderId="0" xfId="12" applyFont="1" applyProtection="1"/>
    <xf numFmtId="0" fontId="10" fillId="0" borderId="0" xfId="12" applyFont="1" applyProtection="1"/>
    <xf numFmtId="0" fontId="8" fillId="0" borderId="0" xfId="12" applyFont="1" applyAlignment="1" applyProtection="1">
      <alignment horizontal="left" vertical="top"/>
    </xf>
    <xf numFmtId="0" fontId="8" fillId="0" borderId="1" xfId="12" applyFont="1" applyFill="1" applyBorder="1" applyAlignment="1" applyProtection="1">
      <alignment horizontal="right" wrapText="1"/>
    </xf>
    <xf numFmtId="0" fontId="8" fillId="0" borderId="8" xfId="12" applyFont="1" applyFill="1" applyBorder="1" applyAlignment="1" applyProtection="1">
      <alignment horizontal="right" wrapText="1"/>
    </xf>
    <xf numFmtId="0" fontId="12" fillId="0" borderId="0" xfId="12" applyFont="1" applyProtection="1"/>
    <xf numFmtId="0" fontId="8" fillId="0" borderId="53" xfId="12" applyFont="1" applyFill="1" applyBorder="1" applyProtection="1"/>
    <xf numFmtId="0" fontId="8" fillId="0" borderId="0" xfId="12" applyFont="1" applyFill="1" applyProtection="1"/>
    <xf numFmtId="0" fontId="28" fillId="0" borderId="2" xfId="12" applyFont="1" applyFill="1" applyBorder="1" applyAlignment="1" applyProtection="1">
      <alignment horizontal="center" vertical="center" wrapText="1"/>
    </xf>
    <xf numFmtId="0" fontId="28" fillId="0" borderId="3" xfId="12" applyFont="1" applyFill="1" applyBorder="1" applyAlignment="1" applyProtection="1">
      <alignment horizontal="center" vertical="center" wrapText="1"/>
    </xf>
    <xf numFmtId="0" fontId="28" fillId="0" borderId="4" xfId="12" applyFont="1" applyFill="1" applyBorder="1" applyAlignment="1" applyProtection="1">
      <alignment horizontal="center" vertical="center" wrapText="1"/>
    </xf>
    <xf numFmtId="0" fontId="8" fillId="0" borderId="8" xfId="12" applyFont="1" applyFill="1" applyBorder="1" applyAlignment="1" applyProtection="1">
      <alignment horizontal="center" wrapText="1"/>
    </xf>
    <xf numFmtId="0" fontId="8" fillId="0" borderId="0" xfId="12" applyFont="1" applyFill="1" applyBorder="1" applyAlignment="1" applyProtection="1">
      <alignment horizontal="center" wrapText="1"/>
    </xf>
    <xf numFmtId="0" fontId="8" fillId="0" borderId="9" xfId="12" applyFont="1" applyFill="1" applyBorder="1" applyAlignment="1" applyProtection="1">
      <alignment horizontal="center" wrapText="1"/>
    </xf>
    <xf numFmtId="0" fontId="9" fillId="0" borderId="8" xfId="12" applyFont="1" applyFill="1" applyBorder="1" applyAlignment="1" applyProtection="1">
      <alignment horizontal="center" wrapText="1"/>
    </xf>
    <xf numFmtId="0" fontId="9" fillId="0" borderId="0" xfId="12" applyFont="1" applyFill="1" applyBorder="1" applyAlignment="1" applyProtection="1">
      <alignment horizontal="center" wrapText="1"/>
    </xf>
    <xf numFmtId="0" fontId="9" fillId="0" borderId="9" xfId="12" applyFont="1" applyFill="1" applyBorder="1" applyAlignment="1" applyProtection="1">
      <alignment horizontal="center" wrapText="1"/>
    </xf>
    <xf numFmtId="0" fontId="8" fillId="0" borderId="5" xfId="12" applyFont="1" applyFill="1" applyBorder="1" applyAlignment="1" applyProtection="1">
      <alignment horizontal="center" wrapText="1"/>
    </xf>
    <xf numFmtId="0" fontId="8" fillId="0" borderId="6" xfId="12" applyFont="1" applyFill="1" applyBorder="1" applyAlignment="1" applyProtection="1">
      <alignment horizontal="center" wrapText="1"/>
    </xf>
    <xf numFmtId="0" fontId="8" fillId="0" borderId="7" xfId="12" applyFont="1" applyFill="1" applyBorder="1" applyAlignment="1" applyProtection="1">
      <alignment horizontal="center" wrapText="1"/>
    </xf>
    <xf numFmtId="0" fontId="8" fillId="0" borderId="10" xfId="12" applyFont="1" applyFill="1" applyBorder="1" applyAlignment="1" applyProtection="1">
      <alignment horizontal="center" vertical="center" wrapText="1"/>
    </xf>
    <xf numFmtId="0" fontId="8" fillId="0" borderId="11" xfId="12" applyFont="1" applyFill="1" applyBorder="1" applyAlignment="1" applyProtection="1">
      <alignment horizontal="center" vertical="center" wrapText="1"/>
    </xf>
    <xf numFmtId="0" fontId="8" fillId="0" borderId="12" xfId="12" applyFont="1" applyFill="1" applyBorder="1" applyAlignment="1" applyProtection="1">
      <alignment horizontal="center" vertical="center" wrapText="1"/>
    </xf>
    <xf numFmtId="0" fontId="9" fillId="0" borderId="8" xfId="12" applyFont="1" applyFill="1" applyBorder="1" applyAlignment="1" applyProtection="1">
      <alignment horizontal="left" wrapText="1"/>
    </xf>
    <xf numFmtId="0" fontId="9" fillId="0" borderId="0" xfId="12" applyFont="1" applyFill="1" applyBorder="1" applyAlignment="1" applyProtection="1">
      <alignment horizontal="left" wrapText="1"/>
    </xf>
    <xf numFmtId="0" fontId="9" fillId="0" borderId="9" xfId="12" applyFont="1" applyFill="1" applyBorder="1" applyAlignment="1" applyProtection="1">
      <alignment horizontal="left" wrapText="1"/>
    </xf>
    <xf numFmtId="0" fontId="8" fillId="0" borderId="2" xfId="12" applyFont="1" applyFill="1" applyBorder="1" applyAlignment="1" applyProtection="1">
      <alignment wrapText="1"/>
    </xf>
    <xf numFmtId="0" fontId="8" fillId="0" borderId="3" xfId="12" applyFont="1" applyFill="1" applyBorder="1" applyAlignment="1" applyProtection="1">
      <alignment wrapText="1"/>
    </xf>
    <xf numFmtId="0" fontId="8" fillId="0" borderId="4" xfId="12" applyFont="1" applyFill="1" applyBorder="1" applyAlignment="1" applyProtection="1">
      <alignment wrapText="1"/>
    </xf>
    <xf numFmtId="0" fontId="8" fillId="0" borderId="8" xfId="12" applyFont="1" applyFill="1" applyBorder="1" applyAlignment="1" applyProtection="1">
      <alignment horizontal="left" wrapText="1"/>
    </xf>
    <xf numFmtId="0" fontId="8" fillId="0" borderId="0" xfId="12" applyFont="1" applyFill="1" applyBorder="1" applyAlignment="1" applyProtection="1">
      <alignment horizontal="left" wrapText="1"/>
    </xf>
    <xf numFmtId="0" fontId="8" fillId="0" borderId="9" xfId="12" applyFont="1" applyFill="1" applyBorder="1" applyAlignment="1" applyProtection="1">
      <alignment horizontal="left" wrapText="1"/>
    </xf>
    <xf numFmtId="0" fontId="9" fillId="0" borderId="5" xfId="12" applyFont="1" applyFill="1" applyBorder="1" applyAlignment="1" applyProtection="1">
      <alignment horizontal="center" wrapText="1"/>
    </xf>
    <xf numFmtId="0" fontId="9" fillId="0" borderId="6" xfId="12" applyFont="1" applyFill="1" applyBorder="1" applyAlignment="1" applyProtection="1">
      <alignment horizontal="center" wrapText="1"/>
    </xf>
    <xf numFmtId="0" fontId="9" fillId="0" borderId="7" xfId="12" applyFont="1" applyFill="1" applyBorder="1" applyAlignment="1" applyProtection="1">
      <alignment horizontal="center" wrapText="1"/>
    </xf>
    <xf numFmtId="0" fontId="8" fillId="0" borderId="2" xfId="12" applyFont="1" applyFill="1" applyBorder="1" applyAlignment="1" applyProtection="1">
      <alignment horizontal="center" vertical="center" wrapText="1"/>
    </xf>
    <xf numFmtId="0" fontId="8" fillId="0" borderId="3" xfId="12" applyFont="1" applyFill="1" applyBorder="1" applyAlignment="1" applyProtection="1">
      <alignment horizontal="center" vertical="center" wrapText="1"/>
    </xf>
    <xf numFmtId="0" fontId="8" fillId="0" borderId="4" xfId="12" applyFont="1" applyFill="1" applyBorder="1" applyAlignment="1" applyProtection="1">
      <alignment horizontal="center" vertical="center" wrapText="1"/>
    </xf>
    <xf numFmtId="0" fontId="8" fillId="0" borderId="5" xfId="12" applyFont="1" applyFill="1" applyBorder="1" applyAlignment="1" applyProtection="1">
      <alignment horizontal="center" vertical="center" wrapText="1"/>
    </xf>
    <xf numFmtId="0" fontId="8" fillId="0" borderId="6" xfId="12" applyFont="1" applyFill="1" applyBorder="1" applyAlignment="1" applyProtection="1">
      <alignment horizontal="center" vertical="center" wrapText="1"/>
    </xf>
    <xf numFmtId="0" fontId="8" fillId="0" borderId="7" xfId="12" applyFont="1" applyFill="1" applyBorder="1" applyAlignment="1" applyProtection="1">
      <alignment horizontal="center" vertical="center" wrapText="1"/>
    </xf>
    <xf numFmtId="0" fontId="8" fillId="0" borderId="2" xfId="12" applyFont="1" applyFill="1" applyBorder="1" applyAlignment="1" applyProtection="1">
      <alignment horizontal="left" wrapText="1"/>
    </xf>
    <xf numFmtId="0" fontId="8" fillId="0" borderId="3" xfId="12" applyFont="1" applyFill="1" applyBorder="1" applyAlignment="1" applyProtection="1">
      <alignment horizontal="left" wrapText="1"/>
    </xf>
    <xf numFmtId="0" fontId="8" fillId="0" borderId="4" xfId="12" applyFont="1" applyFill="1" applyBorder="1" applyAlignment="1" applyProtection="1">
      <alignment horizontal="left" wrapText="1"/>
    </xf>
    <xf numFmtId="0" fontId="8" fillId="0" borderId="5" xfId="12" applyFont="1" applyFill="1" applyBorder="1" applyAlignment="1" applyProtection="1">
      <alignment horizontal="left" wrapText="1"/>
    </xf>
    <xf numFmtId="0" fontId="8" fillId="0" borderId="6" xfId="12" applyFont="1" applyFill="1" applyBorder="1" applyAlignment="1" applyProtection="1">
      <alignment horizontal="left" wrapText="1"/>
    </xf>
    <xf numFmtId="0" fontId="8" fillId="0" borderId="7" xfId="12" applyFont="1" applyFill="1" applyBorder="1" applyAlignment="1" applyProtection="1">
      <alignment horizontal="left" wrapText="1"/>
    </xf>
    <xf numFmtId="0" fontId="8" fillId="0" borderId="10" xfId="12" applyFont="1" applyFill="1" applyBorder="1" applyAlignment="1" applyProtection="1">
      <alignment horizontal="left" vertical="center" wrapText="1"/>
    </xf>
    <xf numFmtId="0" fontId="8" fillId="0" borderId="11" xfId="12" applyFont="1" applyFill="1" applyBorder="1" applyAlignment="1" applyProtection="1">
      <alignment horizontal="left" vertical="center" wrapText="1"/>
    </xf>
    <xf numFmtId="0" fontId="8" fillId="0" borderId="12" xfId="12" applyFont="1" applyFill="1" applyBorder="1" applyAlignment="1" applyProtection="1">
      <alignment horizontal="left" vertical="center" wrapText="1"/>
    </xf>
    <xf numFmtId="0" fontId="8" fillId="0" borderId="8" xfId="12" applyFont="1" applyFill="1" applyBorder="1" applyAlignment="1" applyProtection="1">
      <alignment wrapText="1"/>
    </xf>
    <xf numFmtId="0" fontId="8" fillId="0" borderId="0" xfId="12" applyFont="1" applyFill="1" applyBorder="1" applyAlignment="1" applyProtection="1">
      <alignment wrapText="1"/>
    </xf>
    <xf numFmtId="0" fontId="8" fillId="0" borderId="9" xfId="12" applyFont="1" applyFill="1" applyBorder="1" applyAlignment="1" applyProtection="1">
      <alignment wrapText="1"/>
    </xf>
    <xf numFmtId="0" fontId="8" fillId="0" borderId="8" xfId="12" applyFont="1" applyFill="1" applyBorder="1" applyAlignment="1" applyProtection="1">
      <alignment horizontal="left" vertical="top" wrapText="1"/>
    </xf>
    <xf numFmtId="0" fontId="8" fillId="0" borderId="0" xfId="12" applyFont="1" applyFill="1" applyBorder="1" applyAlignment="1" applyProtection="1">
      <alignment horizontal="left" vertical="top" wrapText="1"/>
    </xf>
    <xf numFmtId="0" fontId="8" fillId="0" borderId="9" xfId="12" applyFont="1" applyFill="1" applyBorder="1" applyAlignment="1" applyProtection="1">
      <alignment horizontal="left" vertical="top" wrapText="1"/>
    </xf>
    <xf numFmtId="0" fontId="8" fillId="0" borderId="5" xfId="12" applyFont="1" applyFill="1" applyBorder="1" applyAlignment="1" applyProtection="1">
      <alignment horizontal="left" vertical="top" wrapText="1"/>
    </xf>
    <xf numFmtId="0" fontId="8" fillId="0" borderId="6" xfId="12" applyFont="1" applyFill="1" applyBorder="1" applyAlignment="1" applyProtection="1">
      <alignment horizontal="left" vertical="top" wrapText="1"/>
    </xf>
    <xf numFmtId="0" fontId="8" fillId="0" borderId="7" xfId="12" applyFont="1" applyFill="1" applyBorder="1" applyAlignment="1" applyProtection="1">
      <alignment horizontal="left" vertical="top" wrapText="1"/>
    </xf>
    <xf numFmtId="0" fontId="8" fillId="0" borderId="8" xfId="12" applyFont="1" applyFill="1" applyBorder="1" applyAlignment="1" applyProtection="1">
      <alignment horizontal="center" vertical="top" wrapText="1"/>
    </xf>
    <xf numFmtId="0" fontId="8" fillId="0" borderId="0" xfId="12" applyFont="1" applyFill="1" applyBorder="1" applyAlignment="1" applyProtection="1">
      <alignment horizontal="center" vertical="top" wrapText="1"/>
    </xf>
    <xf numFmtId="0" fontId="8" fillId="0" borderId="9" xfId="12" applyFont="1" applyFill="1" applyBorder="1" applyAlignment="1" applyProtection="1">
      <alignment horizontal="center" vertical="top" wrapText="1"/>
    </xf>
    <xf numFmtId="0" fontId="8" fillId="0" borderId="5" xfId="12" applyFont="1" applyFill="1" applyBorder="1" applyAlignment="1" applyProtection="1">
      <alignment horizontal="center" vertical="top" wrapText="1"/>
    </xf>
    <xf numFmtId="0" fontId="8" fillId="0" borderId="6" xfId="12" applyFont="1" applyFill="1" applyBorder="1" applyAlignment="1" applyProtection="1">
      <alignment horizontal="center" vertical="top" wrapText="1"/>
    </xf>
    <xf numFmtId="0" fontId="8" fillId="0" borderId="7" xfId="12" applyFont="1" applyFill="1" applyBorder="1" applyAlignment="1" applyProtection="1">
      <alignment horizontal="center" vertical="top" wrapText="1"/>
    </xf>
    <xf numFmtId="0" fontId="8" fillId="0" borderId="8" xfId="12" applyFont="1" applyFill="1" applyBorder="1" applyAlignment="1" applyProtection="1">
      <alignment horizontal="center" vertical="top"/>
    </xf>
    <xf numFmtId="0" fontId="8" fillId="0" borderId="9" xfId="12" applyFont="1" applyFill="1" applyBorder="1" applyAlignment="1" applyProtection="1">
      <alignment horizontal="center" vertical="top"/>
    </xf>
    <xf numFmtId="0" fontId="8" fillId="0" borderId="5" xfId="12" applyFont="1" applyFill="1" applyBorder="1" applyAlignment="1" applyProtection="1">
      <alignment horizontal="center" vertical="top"/>
    </xf>
    <xf numFmtId="0" fontId="8" fillId="0" borderId="7" xfId="12" applyFont="1" applyFill="1" applyBorder="1" applyAlignment="1" applyProtection="1">
      <alignment horizontal="center" vertical="top"/>
    </xf>
    <xf numFmtId="43" fontId="8" fillId="0" borderId="8" xfId="6" applyFont="1" applyFill="1" applyBorder="1" applyAlignment="1" applyProtection="1">
      <alignment horizontal="left" vertical="top"/>
    </xf>
    <xf numFmtId="43" fontId="8" fillId="0" borderId="0" xfId="6" applyFont="1" applyFill="1" applyBorder="1" applyAlignment="1" applyProtection="1">
      <alignment horizontal="left" vertical="top"/>
    </xf>
    <xf numFmtId="43" fontId="8" fillId="0" borderId="9" xfId="6" applyFont="1" applyFill="1" applyBorder="1" applyAlignment="1" applyProtection="1">
      <alignment horizontal="left" vertical="top"/>
    </xf>
    <xf numFmtId="43" fontId="8" fillId="0" borderId="5" xfId="6" applyFont="1" applyFill="1" applyBorder="1" applyAlignment="1" applyProtection="1">
      <alignment horizontal="left" vertical="top"/>
    </xf>
    <xf numFmtId="43" fontId="8" fillId="0" borderId="6" xfId="6" applyFont="1" applyFill="1" applyBorder="1" applyAlignment="1" applyProtection="1">
      <alignment horizontal="left" vertical="top"/>
    </xf>
    <xf numFmtId="43" fontId="8" fillId="0" borderId="7" xfId="6" applyFont="1" applyFill="1" applyBorder="1" applyAlignment="1" applyProtection="1">
      <alignment horizontal="left" vertical="top"/>
    </xf>
    <xf numFmtId="0" fontId="10" fillId="0" borderId="10" xfId="12" applyFont="1" applyFill="1" applyBorder="1" applyAlignment="1" applyProtection="1">
      <alignment horizontal="center" vertical="center" wrapText="1"/>
    </xf>
    <xf numFmtId="0" fontId="10" fillId="0" borderId="11" xfId="12" applyFont="1" applyFill="1" applyBorder="1" applyAlignment="1" applyProtection="1">
      <alignment horizontal="center" vertical="center" wrapText="1"/>
    </xf>
    <xf numFmtId="0" fontId="10" fillId="0" borderId="12" xfId="12" applyFont="1" applyFill="1" applyBorder="1" applyAlignment="1" applyProtection="1">
      <alignment horizontal="center" vertical="center" wrapText="1"/>
    </xf>
    <xf numFmtId="0" fontId="10" fillId="0" borderId="10" xfId="12" applyFont="1" applyFill="1" applyBorder="1" applyAlignment="1" applyProtection="1">
      <alignment horizontal="center" vertical="center"/>
    </xf>
    <xf numFmtId="0" fontId="10" fillId="0" borderId="12" xfId="12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horizontal="right" wrapText="1"/>
    </xf>
    <xf numFmtId="0" fontId="8" fillId="0" borderId="3" xfId="12" applyFont="1" applyFill="1" applyBorder="1" applyAlignment="1" applyProtection="1">
      <alignment horizontal="right" wrapText="1"/>
    </xf>
    <xf numFmtId="0" fontId="8" fillId="0" borderId="11" xfId="12" applyFont="1" applyFill="1" applyBorder="1" applyAlignment="1" applyProtection="1">
      <alignment horizontal="right" wrapText="1"/>
    </xf>
    <xf numFmtId="0" fontId="8" fillId="0" borderId="12" xfId="12" applyFont="1" applyFill="1" applyBorder="1" applyAlignment="1" applyProtection="1">
      <alignment horizontal="right" wrapText="1"/>
    </xf>
    <xf numFmtId="43" fontId="9" fillId="0" borderId="10" xfId="6" applyFont="1" applyFill="1" applyBorder="1" applyAlignment="1" applyProtection="1">
      <alignment wrapText="1"/>
    </xf>
    <xf numFmtId="43" fontId="9" fillId="0" borderId="11" xfId="6" applyFont="1" applyFill="1" applyBorder="1" applyAlignment="1" applyProtection="1">
      <alignment wrapText="1"/>
    </xf>
    <xf numFmtId="43" fontId="9" fillId="0" borderId="12" xfId="6" applyFont="1" applyFill="1" applyBorder="1" applyAlignment="1" applyProtection="1">
      <alignment wrapText="1"/>
    </xf>
    <xf numFmtId="0" fontId="10" fillId="0" borderId="39" xfId="12" applyFont="1" applyFill="1" applyBorder="1" applyAlignment="1" applyProtection="1">
      <alignment horizontal="left" vertical="center" wrapText="1"/>
    </xf>
    <xf numFmtId="0" fontId="10" fillId="0" borderId="40" xfId="12" applyFont="1" applyFill="1" applyBorder="1" applyAlignment="1" applyProtection="1">
      <alignment horizontal="left" vertical="center" wrapText="1"/>
    </xf>
    <xf numFmtId="0" fontId="10" fillId="0" borderId="56" xfId="12" applyFont="1" applyFill="1" applyBorder="1" applyAlignment="1" applyProtection="1">
      <alignment horizontal="left" vertical="center" wrapText="1"/>
    </xf>
    <xf numFmtId="0" fontId="10" fillId="0" borderId="54" xfId="12" applyFont="1" applyFill="1" applyBorder="1" applyAlignment="1" applyProtection="1">
      <alignment horizontal="left" vertical="center" wrapText="1"/>
    </xf>
    <xf numFmtId="0" fontId="10" fillId="0" borderId="49" xfId="12" applyFont="1" applyFill="1" applyBorder="1" applyAlignment="1" applyProtection="1">
      <alignment horizontal="left" vertical="center" wrapText="1"/>
    </xf>
    <xf numFmtId="0" fontId="10" fillId="0" borderId="59" xfId="12" applyFont="1" applyFill="1" applyBorder="1" applyAlignment="1" applyProtection="1">
      <alignment horizontal="left" vertical="center" wrapText="1"/>
    </xf>
    <xf numFmtId="0" fontId="8" fillId="0" borderId="57" xfId="12" applyFont="1" applyFill="1" applyBorder="1" applyAlignment="1" applyProtection="1">
      <alignment horizontal="center" vertical="center" wrapText="1"/>
    </xf>
    <xf numFmtId="0" fontId="8" fillId="0" borderId="54" xfId="12" applyFont="1" applyFill="1" applyBorder="1" applyAlignment="1" applyProtection="1">
      <alignment wrapText="1"/>
    </xf>
    <xf numFmtId="0" fontId="8" fillId="0" borderId="49" xfId="12" applyFont="1" applyFill="1" applyBorder="1" applyAlignment="1" applyProtection="1">
      <alignment wrapText="1"/>
    </xf>
    <xf numFmtId="0" fontId="8" fillId="0" borderId="50" xfId="12" applyFont="1" applyFill="1" applyBorder="1" applyAlignment="1" applyProtection="1">
      <alignment wrapText="1"/>
    </xf>
    <xf numFmtId="0" fontId="10" fillId="0" borderId="47" xfId="12" applyFont="1" applyFill="1" applyBorder="1" applyAlignment="1" applyProtection="1">
      <alignment horizontal="left" vertical="center" wrapText="1"/>
    </xf>
    <xf numFmtId="0" fontId="10" fillId="0" borderId="55" xfId="12" applyFont="1" applyFill="1" applyBorder="1" applyAlignment="1" applyProtection="1">
      <alignment horizontal="left" vertical="center" wrapText="1"/>
    </xf>
    <xf numFmtId="0" fontId="8" fillId="0" borderId="39" xfId="12" applyFont="1" applyFill="1" applyBorder="1" applyAlignment="1" applyProtection="1">
      <alignment wrapText="1"/>
    </xf>
    <xf numFmtId="0" fontId="8" fillId="0" borderId="40" xfId="12" applyFont="1" applyFill="1" applyBorder="1" applyAlignment="1" applyProtection="1">
      <alignment wrapText="1"/>
    </xf>
    <xf numFmtId="0" fontId="8" fillId="0" borderId="41" xfId="12" applyFont="1" applyFill="1" applyBorder="1" applyAlignment="1" applyProtection="1">
      <alignment wrapText="1"/>
    </xf>
    <xf numFmtId="0" fontId="8" fillId="0" borderId="3" xfId="12" applyFont="1" applyFill="1" applyBorder="1" applyAlignment="1" applyProtection="1">
      <alignment horizontal="left" vertical="top" wrapText="1"/>
    </xf>
    <xf numFmtId="0" fontId="8" fillId="0" borderId="4" xfId="12" applyFont="1" applyFill="1" applyBorder="1" applyAlignment="1" applyProtection="1">
      <alignment horizontal="left" vertical="top" wrapText="1"/>
    </xf>
    <xf numFmtId="0" fontId="13" fillId="0" borderId="3" xfId="12" applyFont="1" applyFill="1" applyBorder="1" applyAlignment="1" applyProtection="1">
      <alignment horizontal="left" vertical="top" wrapText="1"/>
    </xf>
    <xf numFmtId="0" fontId="13" fillId="0" borderId="4" xfId="12" applyFont="1" applyFill="1" applyBorder="1" applyAlignment="1" applyProtection="1">
      <alignment horizontal="left" vertical="top" wrapText="1"/>
    </xf>
    <xf numFmtId="0" fontId="13" fillId="0" borderId="0" xfId="12" applyFont="1" applyFill="1" applyBorder="1" applyAlignment="1" applyProtection="1">
      <alignment horizontal="left" vertical="top" wrapText="1"/>
    </xf>
    <xf numFmtId="0" fontId="13" fillId="0" borderId="9" xfId="12" applyFont="1" applyFill="1" applyBorder="1" applyAlignment="1" applyProtection="1">
      <alignment horizontal="left" vertical="top" wrapText="1"/>
    </xf>
    <xf numFmtId="0" fontId="13" fillId="0" borderId="49" xfId="12" applyFont="1" applyFill="1" applyBorder="1" applyAlignment="1" applyProtection="1">
      <alignment horizontal="left" vertical="top" wrapText="1"/>
    </xf>
    <xf numFmtId="0" fontId="13" fillId="0" borderId="50" xfId="12" applyFont="1" applyFill="1" applyBorder="1" applyAlignment="1" applyProtection="1">
      <alignment horizontal="left" vertical="top" wrapText="1"/>
    </xf>
    <xf numFmtId="0" fontId="8" fillId="0" borderId="1" xfId="12" applyFont="1" applyFill="1" applyBorder="1" applyAlignment="1" applyProtection="1">
      <alignment horizontal="center"/>
    </xf>
    <xf numFmtId="0" fontId="9" fillId="0" borderId="39" xfId="12" applyFont="1" applyFill="1" applyBorder="1" applyAlignment="1" applyProtection="1">
      <alignment horizontal="center" vertical="center" wrapText="1"/>
    </xf>
    <xf numFmtId="0" fontId="9" fillId="0" borderId="40" xfId="12" applyFont="1" applyFill="1" applyBorder="1" applyAlignment="1" applyProtection="1">
      <alignment vertical="center" wrapText="1"/>
    </xf>
    <xf numFmtId="0" fontId="9" fillId="0" borderId="41" xfId="12" applyFont="1" applyFill="1" applyBorder="1" applyAlignment="1" applyProtection="1">
      <alignment vertical="center" wrapText="1"/>
    </xf>
    <xf numFmtId="0" fontId="9" fillId="0" borderId="54" xfId="12" applyFont="1" applyFill="1" applyBorder="1" applyAlignment="1" applyProtection="1">
      <alignment vertical="center" wrapText="1"/>
    </xf>
    <xf numFmtId="0" fontId="9" fillId="0" borderId="49" xfId="12" applyFont="1" applyFill="1" applyBorder="1" applyAlignment="1" applyProtection="1">
      <alignment vertical="center" wrapText="1"/>
    </xf>
    <xf numFmtId="0" fontId="9" fillId="0" borderId="50" xfId="12" applyFont="1" applyFill="1" applyBorder="1" applyAlignment="1" applyProtection="1">
      <alignment vertical="center" wrapText="1"/>
    </xf>
    <xf numFmtId="0" fontId="9" fillId="0" borderId="40" xfId="12" applyFont="1" applyFill="1" applyBorder="1" applyAlignment="1" applyProtection="1">
      <alignment horizontal="center" vertical="center" wrapText="1"/>
    </xf>
    <xf numFmtId="0" fontId="9" fillId="0" borderId="41" xfId="12" applyFont="1" applyFill="1" applyBorder="1" applyAlignment="1" applyProtection="1">
      <alignment horizontal="center" vertical="center" wrapText="1"/>
    </xf>
    <xf numFmtId="0" fontId="9" fillId="0" borderId="54" xfId="12" applyFont="1" applyFill="1" applyBorder="1" applyAlignment="1" applyProtection="1">
      <alignment horizontal="center" vertical="center" wrapText="1"/>
    </xf>
    <xf numFmtId="0" fontId="9" fillId="0" borderId="49" xfId="12" applyFont="1" applyFill="1" applyBorder="1" applyAlignment="1" applyProtection="1">
      <alignment horizontal="center" vertical="center" wrapText="1"/>
    </xf>
    <xf numFmtId="0" fontId="9" fillId="0" borderId="50" xfId="12" applyFont="1" applyFill="1" applyBorder="1" applyAlignment="1" applyProtection="1">
      <alignment horizontal="center" vertical="center" wrapText="1"/>
    </xf>
    <xf numFmtId="0" fontId="8" fillId="0" borderId="39" xfId="12" applyFont="1" applyFill="1" applyBorder="1" applyAlignment="1" applyProtection="1">
      <alignment horizontal="center" vertical="center" wrapText="1"/>
    </xf>
    <xf numFmtId="0" fontId="8" fillId="0" borderId="39" xfId="12" applyFont="1" applyFill="1" applyBorder="1" applyAlignment="1" applyProtection="1">
      <alignment horizontal="center" wrapText="1"/>
    </xf>
    <xf numFmtId="0" fontId="8" fillId="0" borderId="40" xfId="12" applyFont="1" applyFill="1" applyBorder="1" applyAlignment="1" applyProtection="1">
      <alignment horizontal="center" wrapText="1"/>
    </xf>
    <xf numFmtId="0" fontId="8" fillId="0" borderId="41" xfId="12" applyFont="1" applyFill="1" applyBorder="1" applyAlignment="1" applyProtection="1">
      <alignment horizontal="center" wrapText="1"/>
    </xf>
    <xf numFmtId="0" fontId="12" fillId="0" borderId="54" xfId="12" applyFont="1" applyFill="1" applyBorder="1" applyAlignment="1" applyProtection="1">
      <alignment horizontal="center" vertical="center" wrapText="1"/>
    </xf>
    <xf numFmtId="0" fontId="12" fillId="0" borderId="49" xfId="12" applyFont="1" applyFill="1" applyBorder="1" applyAlignment="1" applyProtection="1">
      <alignment horizontal="center" vertical="center" wrapText="1"/>
    </xf>
    <xf numFmtId="0" fontId="12" fillId="0" borderId="50" xfId="12" applyFont="1" applyFill="1" applyBorder="1" applyAlignment="1" applyProtection="1">
      <alignment horizontal="center" vertical="center" wrapText="1"/>
    </xf>
    <xf numFmtId="0" fontId="12" fillId="0" borderId="50" xfId="12" applyFont="1" applyFill="1" applyBorder="1" applyAlignment="1" applyProtection="1">
      <alignment wrapText="1"/>
    </xf>
    <xf numFmtId="0" fontId="10" fillId="0" borderId="5" xfId="12" applyFont="1" applyFill="1" applyBorder="1" applyAlignment="1" applyProtection="1">
      <alignment horizontal="left" vertical="center" wrapText="1"/>
    </xf>
    <xf numFmtId="0" fontId="10" fillId="0" borderId="6" xfId="12" applyFont="1" applyFill="1" applyBorder="1" applyAlignment="1" applyProtection="1">
      <alignment horizontal="left" vertical="center" wrapText="1"/>
    </xf>
    <xf numFmtId="0" fontId="10" fillId="0" borderId="42" xfId="12" applyFont="1" applyFill="1" applyBorder="1" applyAlignment="1" applyProtection="1">
      <alignment horizontal="left" vertical="center" wrapText="1"/>
    </xf>
    <xf numFmtId="15" fontId="8" fillId="0" borderId="39" xfId="12" quotePrefix="1" applyNumberFormat="1" applyFont="1" applyFill="1" applyBorder="1" applyAlignment="1" applyProtection="1">
      <alignment horizontal="center" vertical="center" wrapText="1"/>
    </xf>
    <xf numFmtId="0" fontId="8" fillId="0" borderId="43" xfId="12" applyFont="1" applyFill="1" applyBorder="1" applyAlignment="1" applyProtection="1">
      <alignment wrapText="1"/>
    </xf>
    <xf numFmtId="0" fontId="8" fillId="0" borderId="6" xfId="12" applyFont="1" applyFill="1" applyBorder="1" applyAlignment="1" applyProtection="1">
      <alignment wrapText="1"/>
    </xf>
    <xf numFmtId="0" fontId="8" fillId="0" borderId="7" xfId="12" applyFont="1" applyFill="1" applyBorder="1" applyAlignment="1" applyProtection="1">
      <alignment wrapText="1"/>
    </xf>
    <xf numFmtId="14" fontId="8" fillId="0" borderId="39" xfId="12" applyNumberFormat="1" applyFont="1" applyFill="1" applyBorder="1" applyAlignment="1" applyProtection="1">
      <alignment wrapText="1"/>
    </xf>
    <xf numFmtId="0" fontId="9" fillId="0" borderId="53" xfId="12" applyFont="1" applyFill="1" applyBorder="1" applyAlignment="1" applyProtection="1">
      <alignment horizontal="center"/>
    </xf>
    <xf numFmtId="0" fontId="8" fillId="0" borderId="1" xfId="12" applyFont="1" applyFill="1" applyBorder="1" applyAlignment="1" applyProtection="1">
      <alignment horizontal="center" vertical="center" wrapText="1"/>
    </xf>
    <xf numFmtId="0" fontId="8" fillId="0" borderId="2" xfId="12" applyFont="1" applyFill="1" applyBorder="1" applyAlignment="1" applyProtection="1">
      <alignment horizontal="center" vertical="center"/>
    </xf>
    <xf numFmtId="0" fontId="8" fillId="0" borderId="3" xfId="12" applyFont="1" applyFill="1" applyBorder="1" applyAlignment="1" applyProtection="1">
      <alignment horizontal="center" vertical="center"/>
    </xf>
    <xf numFmtId="0" fontId="8" fillId="0" borderId="4" xfId="12" applyFont="1" applyFill="1" applyBorder="1" applyAlignment="1" applyProtection="1">
      <alignment horizontal="center" vertical="center"/>
    </xf>
    <xf numFmtId="0" fontId="10" fillId="0" borderId="2" xfId="12" applyFont="1" applyFill="1" applyBorder="1" applyAlignment="1" applyProtection="1">
      <alignment vertical="center"/>
    </xf>
    <xf numFmtId="0" fontId="10" fillId="0" borderId="3" xfId="12" applyFont="1" applyFill="1" applyBorder="1" applyAlignment="1" applyProtection="1">
      <alignment vertical="center"/>
    </xf>
    <xf numFmtId="0" fontId="10" fillId="0" borderId="4" xfId="12" applyFont="1" applyFill="1" applyBorder="1" applyAlignment="1" applyProtection="1">
      <alignment vertical="center"/>
    </xf>
    <xf numFmtId="0" fontId="10" fillId="0" borderId="2" xfId="12" applyFont="1" applyFill="1" applyBorder="1" applyAlignment="1" applyProtection="1">
      <alignment horizontal="left" vertical="center"/>
    </xf>
    <xf numFmtId="0" fontId="10" fillId="0" borderId="3" xfId="12" applyFont="1" applyFill="1" applyBorder="1" applyAlignment="1" applyProtection="1">
      <alignment horizontal="left" vertical="center"/>
    </xf>
    <xf numFmtId="0" fontId="10" fillId="0" borderId="4" xfId="12" applyFont="1" applyFill="1" applyBorder="1" applyAlignment="1" applyProtection="1">
      <alignment horizontal="left" vertical="center"/>
    </xf>
    <xf numFmtId="43" fontId="10" fillId="0" borderId="2" xfId="12" applyNumberFormat="1" applyFont="1" applyFill="1" applyBorder="1" applyAlignment="1" applyProtection="1">
      <alignment horizontal="center" vertical="center"/>
    </xf>
    <xf numFmtId="0" fontId="10" fillId="0" borderId="3" xfId="12" applyFont="1" applyFill="1" applyBorder="1" applyAlignment="1" applyProtection="1">
      <alignment horizontal="center" vertical="center"/>
    </xf>
    <xf numFmtId="0" fontId="10" fillId="0" borderId="4" xfId="12" applyFont="1" applyFill="1" applyBorder="1" applyAlignment="1" applyProtection="1">
      <alignment horizontal="center" vertical="center"/>
    </xf>
    <xf numFmtId="0" fontId="10" fillId="0" borderId="2" xfId="12" applyFont="1" applyFill="1" applyBorder="1" applyAlignment="1" applyProtection="1">
      <alignment horizontal="center" vertical="center"/>
    </xf>
    <xf numFmtId="43" fontId="8" fillId="0" borderId="2" xfId="12" applyNumberFormat="1" applyFont="1" applyFill="1" applyBorder="1" applyAlignment="1" applyProtection="1">
      <alignment horizontal="center" vertical="center" wrapText="1"/>
    </xf>
    <xf numFmtId="0" fontId="8" fillId="0" borderId="1" xfId="12" applyFont="1" applyFill="1" applyBorder="1" applyAlignment="1" applyProtection="1">
      <alignment horizontal="center" vertical="center"/>
    </xf>
    <xf numFmtId="0" fontId="10" fillId="0" borderId="2" xfId="12" applyFont="1" applyFill="1" applyBorder="1" applyAlignment="1" applyProtection="1">
      <alignment horizontal="center" vertical="center" wrapText="1"/>
    </xf>
    <xf numFmtId="0" fontId="10" fillId="0" borderId="3" xfId="12" applyFont="1" applyFill="1" applyBorder="1" applyAlignment="1" applyProtection="1">
      <alignment horizontal="center" vertical="center" wrapText="1"/>
    </xf>
    <xf numFmtId="0" fontId="10" fillId="0" borderId="4" xfId="12" applyFont="1" applyFill="1" applyBorder="1" applyAlignment="1" applyProtection="1">
      <alignment horizontal="center" vertical="center" wrapText="1"/>
    </xf>
    <xf numFmtId="0" fontId="10" fillId="0" borderId="8" xfId="12" applyFont="1" applyFill="1" applyBorder="1" applyAlignment="1" applyProtection="1">
      <alignment horizontal="center" vertical="center" wrapText="1"/>
    </xf>
    <xf numFmtId="0" fontId="10" fillId="0" borderId="0" xfId="12" applyFont="1" applyFill="1" applyBorder="1" applyAlignment="1" applyProtection="1">
      <alignment horizontal="center" vertical="center" wrapText="1"/>
    </xf>
    <xf numFmtId="0" fontId="10" fillId="0" borderId="9" xfId="12" applyFont="1" applyFill="1" applyBorder="1" applyAlignment="1" applyProtection="1">
      <alignment horizontal="center" vertical="center" wrapText="1"/>
    </xf>
    <xf numFmtId="0" fontId="10" fillId="0" borderId="5" xfId="12" applyFont="1" applyFill="1" applyBorder="1" applyAlignment="1" applyProtection="1">
      <alignment horizontal="center" vertical="center" wrapText="1"/>
    </xf>
    <xf numFmtId="0" fontId="10" fillId="0" borderId="6" xfId="12" applyFont="1" applyFill="1" applyBorder="1" applyAlignment="1" applyProtection="1">
      <alignment horizontal="center" vertical="center" wrapText="1"/>
    </xf>
    <xf numFmtId="0" fontId="10" fillId="0" borderId="7" xfId="12" applyFont="1" applyFill="1" applyBorder="1" applyAlignment="1" applyProtection="1">
      <alignment horizontal="center" vertical="center" wrapText="1"/>
    </xf>
    <xf numFmtId="43" fontId="8" fillId="0" borderId="8" xfId="12" applyNumberFormat="1" applyFont="1" applyFill="1" applyBorder="1" applyAlignment="1" applyProtection="1">
      <alignment horizontal="center"/>
    </xf>
    <xf numFmtId="0" fontId="8" fillId="0" borderId="0" xfId="12" applyFont="1" applyFill="1" applyBorder="1" applyAlignment="1" applyProtection="1">
      <alignment horizontal="center"/>
    </xf>
    <xf numFmtId="0" fontId="8" fillId="0" borderId="9" xfId="12" applyFont="1" applyFill="1" applyBorder="1" applyAlignment="1" applyProtection="1">
      <alignment horizontal="center"/>
    </xf>
    <xf numFmtId="0" fontId="8" fillId="0" borderId="8" xfId="12" applyFont="1" applyFill="1" applyBorder="1" applyAlignment="1" applyProtection="1">
      <alignment horizontal="center"/>
    </xf>
    <xf numFmtId="0" fontId="10" fillId="0" borderId="8" xfId="12" applyFont="1" applyFill="1" applyBorder="1" applyAlignment="1" applyProtection="1"/>
    <xf numFmtId="0" fontId="10" fillId="0" borderId="0" xfId="12" applyFont="1" applyFill="1" applyBorder="1" applyAlignment="1" applyProtection="1"/>
    <xf numFmtId="0" fontId="10" fillId="0" borderId="9" xfId="12" applyFont="1" applyFill="1" applyBorder="1" applyAlignment="1" applyProtection="1"/>
    <xf numFmtId="0" fontId="10" fillId="0" borderId="8" xfId="12" applyFont="1" applyFill="1" applyBorder="1" applyAlignment="1" applyProtection="1">
      <alignment horizontal="left"/>
    </xf>
    <xf numFmtId="0" fontId="10" fillId="0" borderId="0" xfId="12" applyFont="1" applyFill="1" applyBorder="1" applyAlignment="1" applyProtection="1">
      <alignment horizontal="left"/>
    </xf>
    <xf numFmtId="0" fontId="10" fillId="0" borderId="9" xfId="12" applyFont="1" applyFill="1" applyBorder="1" applyAlignment="1" applyProtection="1">
      <alignment horizontal="left"/>
    </xf>
    <xf numFmtId="0" fontId="10" fillId="0" borderId="8" xfId="12" applyFont="1" applyFill="1" applyBorder="1" applyAlignment="1" applyProtection="1">
      <alignment horizontal="center"/>
    </xf>
    <xf numFmtId="0" fontId="10" fillId="0" borderId="0" xfId="12" applyFont="1" applyFill="1" applyBorder="1" applyAlignment="1" applyProtection="1">
      <alignment horizontal="center"/>
    </xf>
    <xf numFmtId="0" fontId="10" fillId="0" borderId="9" xfId="12" applyFont="1" applyFill="1" applyBorder="1" applyAlignment="1" applyProtection="1">
      <alignment horizontal="center"/>
    </xf>
    <xf numFmtId="43" fontId="10" fillId="0" borderId="8" xfId="12" applyNumberFormat="1" applyFont="1" applyFill="1" applyBorder="1" applyAlignment="1" applyProtection="1">
      <alignment horizontal="center"/>
    </xf>
    <xf numFmtId="0" fontId="8" fillId="0" borderId="5" xfId="12" applyFont="1" applyFill="1" applyBorder="1" applyAlignment="1" applyProtection="1">
      <alignment horizontal="center"/>
    </xf>
    <xf numFmtId="0" fontId="8" fillId="0" borderId="6" xfId="12" applyFont="1" applyFill="1" applyBorder="1" applyAlignment="1" applyProtection="1">
      <alignment horizontal="center"/>
    </xf>
    <xf numFmtId="0" fontId="8" fillId="0" borderId="7" xfId="12" applyFont="1" applyFill="1" applyBorder="1" applyAlignment="1" applyProtection="1">
      <alignment horizontal="center"/>
    </xf>
    <xf numFmtId="0" fontId="8" fillId="0" borderId="10" xfId="12" applyFont="1" applyFill="1" applyBorder="1" applyAlignment="1" applyProtection="1">
      <alignment horizontal="center"/>
    </xf>
    <xf numFmtId="0" fontId="8" fillId="0" borderId="11" xfId="12" applyFont="1" applyFill="1" applyBorder="1" applyAlignment="1" applyProtection="1">
      <alignment horizontal="center"/>
    </xf>
    <xf numFmtId="0" fontId="8" fillId="0" borderId="12" xfId="12" applyFont="1" applyFill="1" applyBorder="1" applyAlignment="1" applyProtection="1">
      <alignment horizontal="center"/>
    </xf>
    <xf numFmtId="43" fontId="11" fillId="0" borderId="10" xfId="1" applyFont="1" applyFill="1" applyBorder="1" applyAlignment="1" applyProtection="1">
      <alignment horizontal="center"/>
    </xf>
    <xf numFmtId="43" fontId="11" fillId="0" borderId="11" xfId="1" applyFont="1" applyFill="1" applyBorder="1" applyAlignment="1" applyProtection="1">
      <alignment horizontal="center"/>
    </xf>
    <xf numFmtId="43" fontId="11" fillId="0" borderId="12" xfId="1" applyFont="1" applyFill="1" applyBorder="1" applyAlignment="1" applyProtection="1">
      <alignment horizontal="center"/>
    </xf>
    <xf numFmtId="43" fontId="9" fillId="0" borderId="10" xfId="1" applyFont="1" applyFill="1" applyBorder="1" applyAlignment="1" applyProtection="1">
      <alignment horizontal="center"/>
    </xf>
    <xf numFmtId="43" fontId="9" fillId="0" borderId="11" xfId="1" applyFont="1" applyFill="1" applyBorder="1" applyAlignment="1" applyProtection="1">
      <alignment horizontal="center"/>
    </xf>
    <xf numFmtId="43" fontId="9" fillId="0" borderId="12" xfId="1" applyFont="1" applyFill="1" applyBorder="1" applyAlignment="1" applyProtection="1">
      <alignment horizontal="center"/>
    </xf>
    <xf numFmtId="0" fontId="9" fillId="0" borderId="49" xfId="3" applyFont="1" applyFill="1" applyBorder="1" applyAlignment="1" applyProtection="1">
      <alignment horizontal="left"/>
    </xf>
    <xf numFmtId="0" fontId="9" fillId="0" borderId="35" xfId="3" applyFont="1" applyFill="1" applyBorder="1" applyAlignment="1" applyProtection="1">
      <alignment horizontal="left"/>
    </xf>
    <xf numFmtId="0" fontId="9" fillId="0" borderId="37" xfId="3" applyFont="1" applyFill="1" applyBorder="1" applyAlignment="1" applyProtection="1">
      <alignment horizontal="left"/>
    </xf>
    <xf numFmtId="0" fontId="10" fillId="0" borderId="2" xfId="3" applyFont="1" applyFill="1" applyBorder="1" applyAlignment="1" applyProtection="1">
      <alignment horizontal="left"/>
    </xf>
    <xf numFmtId="0" fontId="10" fillId="0" borderId="3" xfId="3" applyFont="1" applyFill="1" applyBorder="1" applyAlignment="1" applyProtection="1">
      <alignment horizontal="left"/>
    </xf>
    <xf numFmtId="0" fontId="10" fillId="0" borderId="4" xfId="3" applyFont="1" applyFill="1" applyBorder="1" applyAlignment="1" applyProtection="1">
      <alignment horizontal="left"/>
    </xf>
    <xf numFmtId="0" fontId="12" fillId="0" borderId="46" xfId="3" applyFont="1" applyFill="1" applyBorder="1" applyAlignment="1" applyProtection="1">
      <alignment horizontal="left" vertical="center" wrapText="1"/>
    </xf>
    <xf numFmtId="0" fontId="12" fillId="0" borderId="14" xfId="3" applyFont="1" applyFill="1" applyBorder="1" applyAlignment="1" applyProtection="1">
      <alignment horizontal="left" vertical="center" wrapText="1"/>
    </xf>
    <xf numFmtId="0" fontId="17" fillId="0" borderId="14" xfId="3" applyFont="1" applyFill="1" applyBorder="1" applyAlignment="1" applyProtection="1">
      <alignment horizontal="left" wrapText="1"/>
    </xf>
    <xf numFmtId="0" fontId="17" fillId="0" borderId="14" xfId="3" applyFont="1" applyFill="1" applyBorder="1" applyAlignment="1" applyProtection="1">
      <alignment horizontal="left" vertical="justify" wrapText="1"/>
    </xf>
    <xf numFmtId="0" fontId="17" fillId="0" borderId="15" xfId="3" applyFont="1" applyFill="1" applyBorder="1" applyAlignment="1" applyProtection="1">
      <alignment horizontal="left" vertical="justify" wrapText="1"/>
    </xf>
    <xf numFmtId="0" fontId="17" fillId="0" borderId="46" xfId="3" applyFont="1" applyFill="1" applyBorder="1" applyAlignment="1" applyProtection="1">
      <alignment horizontal="left" wrapText="1"/>
    </xf>
    <xf numFmtId="0" fontId="17" fillId="0" borderId="44" xfId="3" applyFont="1" applyFill="1" applyBorder="1" applyAlignment="1" applyProtection="1">
      <alignment horizontal="left" wrapText="1"/>
    </xf>
    <xf numFmtId="0" fontId="17" fillId="0" borderId="45" xfId="3" applyFont="1" applyFill="1" applyBorder="1" applyAlignment="1" applyProtection="1">
      <alignment horizontal="left" wrapText="1"/>
    </xf>
    <xf numFmtId="0" fontId="17" fillId="0" borderId="13" xfId="3" applyFont="1" applyFill="1" applyBorder="1" applyAlignment="1" applyProtection="1">
      <alignment horizontal="left" vertical="center" wrapText="1"/>
    </xf>
    <xf numFmtId="0" fontId="17" fillId="0" borderId="13" xfId="3" applyFont="1" applyFill="1" applyBorder="1" applyAlignment="1" applyProtection="1">
      <alignment horizontal="left" wrapText="1"/>
    </xf>
    <xf numFmtId="0" fontId="17" fillId="0" borderId="47" xfId="3" applyFont="1" applyFill="1" applyBorder="1" applyAlignment="1" applyProtection="1">
      <alignment horizontal="left"/>
    </xf>
    <xf numFmtId="0" fontId="17" fillId="0" borderId="40" xfId="3" applyFont="1" applyFill="1" applyBorder="1" applyAlignment="1" applyProtection="1">
      <alignment horizontal="left"/>
    </xf>
    <xf numFmtId="0" fontId="17" fillId="0" borderId="41" xfId="3" applyFont="1" applyFill="1" applyBorder="1" applyAlignment="1" applyProtection="1">
      <alignment horizontal="left"/>
    </xf>
    <xf numFmtId="0" fontId="17" fillId="0" borderId="28" xfId="3" applyFont="1" applyFill="1" applyBorder="1" applyAlignment="1" applyProtection="1">
      <alignment horizontal="left" wrapText="1"/>
    </xf>
    <xf numFmtId="0" fontId="17" fillId="0" borderId="29" xfId="3" applyFont="1" applyFill="1" applyBorder="1" applyAlignment="1" applyProtection="1">
      <alignment horizontal="left" wrapText="1"/>
    </xf>
    <xf numFmtId="0" fontId="17" fillId="0" borderId="30" xfId="3" applyFont="1" applyFill="1" applyBorder="1" applyAlignment="1" applyProtection="1">
      <alignment horizontal="left" wrapText="1"/>
    </xf>
    <xf numFmtId="0" fontId="17" fillId="0" borderId="31" xfId="3" applyFont="1" applyFill="1" applyBorder="1" applyAlignment="1" applyProtection="1">
      <alignment horizontal="left" wrapText="1"/>
    </xf>
    <xf numFmtId="0" fontId="17" fillId="0" borderId="32" xfId="3" applyFont="1" applyFill="1" applyBorder="1" applyAlignment="1" applyProtection="1">
      <alignment horizontal="left" wrapText="1"/>
    </xf>
    <xf numFmtId="0" fontId="17" fillId="0" borderId="33" xfId="3" applyFont="1" applyFill="1" applyBorder="1" applyAlignment="1" applyProtection="1">
      <alignment horizontal="left" wrapText="1"/>
    </xf>
    <xf numFmtId="0" fontId="17" fillId="0" borderId="16" xfId="3" applyFont="1" applyFill="1" applyBorder="1" applyAlignment="1" applyProtection="1">
      <alignment horizontal="left" vertical="justify" wrapText="1"/>
    </xf>
    <xf numFmtId="0" fontId="17" fillId="0" borderId="17" xfId="3" applyFont="1" applyFill="1" applyBorder="1" applyAlignment="1" applyProtection="1">
      <alignment horizontal="left" wrapText="1"/>
    </xf>
    <xf numFmtId="0" fontId="17" fillId="0" borderId="18" xfId="3" applyFont="1" applyFill="1" applyBorder="1" applyAlignment="1" applyProtection="1">
      <alignment horizontal="left" wrapText="1"/>
    </xf>
    <xf numFmtId="0" fontId="10" fillId="0" borderId="13" xfId="3" applyFont="1" applyFill="1" applyBorder="1" applyAlignment="1" applyProtection="1">
      <alignment horizontal="left" vertical="center" wrapText="1"/>
    </xf>
    <xf numFmtId="0" fontId="10" fillId="0" borderId="14" xfId="3" applyFont="1" applyFill="1" applyBorder="1" applyAlignment="1" applyProtection="1">
      <alignment horizontal="left" vertical="center" wrapText="1"/>
    </xf>
    <xf numFmtId="0" fontId="10" fillId="0" borderId="14" xfId="3" applyFont="1" applyFill="1" applyBorder="1" applyAlignment="1" applyProtection="1">
      <alignment horizontal="left"/>
    </xf>
    <xf numFmtId="0" fontId="10" fillId="0" borderId="13" xfId="3" applyFont="1" applyFill="1" applyBorder="1" applyAlignment="1" applyProtection="1">
      <alignment horizontal="left"/>
    </xf>
    <xf numFmtId="0" fontId="9" fillId="0" borderId="14" xfId="3" applyFont="1" applyFill="1" applyBorder="1" applyAlignment="1" applyProtection="1">
      <alignment horizontal="center" vertical="center" wrapText="1"/>
    </xf>
    <xf numFmtId="0" fontId="9" fillId="0" borderId="15" xfId="3" applyFont="1" applyFill="1" applyBorder="1" applyAlignment="1" applyProtection="1">
      <alignment horizontal="center" vertical="center" wrapText="1"/>
    </xf>
    <xf numFmtId="0" fontId="9" fillId="0" borderId="39" xfId="3" applyFont="1" applyFill="1" applyBorder="1" applyAlignment="1" applyProtection="1">
      <alignment horizontal="center" vertical="center" wrapText="1"/>
    </xf>
    <xf numFmtId="0" fontId="9" fillId="0" borderId="40" xfId="3" applyFont="1" applyFill="1" applyBorder="1" applyAlignment="1" applyProtection="1">
      <alignment horizontal="center" vertical="center" wrapText="1"/>
    </xf>
    <xf numFmtId="0" fontId="9" fillId="0" borderId="41" xfId="3" applyFont="1" applyFill="1" applyBorder="1" applyAlignment="1" applyProtection="1">
      <alignment horizontal="center" vertical="center" wrapText="1"/>
    </xf>
    <xf numFmtId="0" fontId="9" fillId="0" borderId="54" xfId="3" applyFont="1" applyFill="1" applyBorder="1" applyAlignment="1" applyProtection="1">
      <alignment horizontal="center" vertical="center" wrapText="1"/>
    </xf>
    <xf numFmtId="0" fontId="9" fillId="0" borderId="49" xfId="3" applyFont="1" applyFill="1" applyBorder="1" applyAlignment="1" applyProtection="1">
      <alignment horizontal="center" vertical="center" wrapText="1"/>
    </xf>
    <xf numFmtId="0" fontId="9" fillId="0" borderId="50" xfId="3" applyFont="1" applyFill="1" applyBorder="1" applyAlignment="1" applyProtection="1">
      <alignment horizontal="center" vertical="center" wrapText="1"/>
    </xf>
    <xf numFmtId="0" fontId="13" fillId="0" borderId="14" xfId="3" applyFont="1" applyFill="1" applyBorder="1" applyAlignment="1" applyProtection="1">
      <alignment horizontal="center" vertical="center" wrapText="1"/>
    </xf>
    <xf numFmtId="0" fontId="13" fillId="0" borderId="15" xfId="3" applyFont="1" applyFill="1" applyBorder="1" applyAlignment="1" applyProtection="1">
      <alignment horizontal="center" vertical="center" wrapText="1"/>
    </xf>
    <xf numFmtId="0" fontId="10" fillId="0" borderId="16" xfId="3" applyFont="1" applyFill="1" applyBorder="1" applyAlignment="1" applyProtection="1">
      <alignment horizontal="left" vertical="center" wrapText="1"/>
    </xf>
    <xf numFmtId="0" fontId="10" fillId="0" borderId="17" xfId="3" applyFont="1" applyFill="1" applyBorder="1" applyAlignment="1" applyProtection="1">
      <alignment horizontal="left" vertical="center" wrapText="1"/>
    </xf>
    <xf numFmtId="14" fontId="8" fillId="0" borderId="17" xfId="3" applyNumberFormat="1" applyFont="1" applyFill="1" applyBorder="1" applyAlignment="1" applyProtection="1">
      <alignment horizontal="center" wrapText="1"/>
    </xf>
    <xf numFmtId="0" fontId="8" fillId="0" borderId="17" xfId="3" applyFont="1" applyFill="1" applyBorder="1" applyAlignment="1" applyProtection="1">
      <alignment horizontal="center" wrapText="1"/>
    </xf>
    <xf numFmtId="0" fontId="8" fillId="0" borderId="18" xfId="3" applyFont="1" applyFill="1" applyBorder="1" applyAlignment="1" applyProtection="1">
      <alignment horizontal="center" wrapText="1"/>
    </xf>
    <xf numFmtId="0" fontId="10" fillId="0" borderId="8" xfId="3" applyFont="1" applyFill="1" applyBorder="1" applyAlignment="1" applyProtection="1">
      <alignment wrapText="1"/>
    </xf>
    <xf numFmtId="0" fontId="10" fillId="0" borderId="0" xfId="3" applyFont="1" applyFill="1" applyBorder="1" applyAlignment="1" applyProtection="1">
      <alignment wrapText="1"/>
    </xf>
    <xf numFmtId="0" fontId="10" fillId="0" borderId="9" xfId="3" applyFont="1" applyFill="1" applyBorder="1" applyAlignment="1" applyProtection="1">
      <alignment wrapText="1"/>
    </xf>
    <xf numFmtId="0" fontId="8" fillId="0" borderId="10" xfId="3" applyFont="1" applyFill="1" applyBorder="1" applyAlignment="1" applyProtection="1">
      <alignment horizontal="center" vertical="center" wrapText="1"/>
    </xf>
    <xf numFmtId="0" fontId="8" fillId="0" borderId="11" xfId="3" applyFont="1" applyFill="1" applyBorder="1" applyAlignment="1" applyProtection="1">
      <alignment horizontal="center" vertical="center" wrapText="1"/>
    </xf>
    <xf numFmtId="0" fontId="8" fillId="0" borderId="12" xfId="3" applyFont="1" applyFill="1" applyBorder="1" applyAlignment="1" applyProtection="1">
      <alignment horizontal="center" vertical="center" wrapText="1"/>
    </xf>
    <xf numFmtId="0" fontId="9" fillId="0" borderId="0" xfId="3" applyFont="1" applyFill="1" applyBorder="1" applyAlignment="1" applyProtection="1">
      <alignment vertical="justify" wrapText="1"/>
    </xf>
    <xf numFmtId="0" fontId="15" fillId="0" borderId="8" xfId="3" applyFont="1" applyFill="1" applyBorder="1" applyAlignment="1" applyProtection="1">
      <alignment horizontal="center" vertical="top" wrapText="1"/>
    </xf>
    <xf numFmtId="0" fontId="15" fillId="0" borderId="0" xfId="3" applyFont="1" applyFill="1" applyBorder="1" applyAlignment="1" applyProtection="1">
      <alignment horizontal="center" vertical="top" wrapText="1"/>
    </xf>
    <xf numFmtId="0" fontId="15" fillId="0" borderId="9" xfId="3" applyFont="1" applyFill="1" applyBorder="1" applyAlignment="1" applyProtection="1">
      <alignment horizontal="center" vertical="top" wrapText="1"/>
    </xf>
    <xf numFmtId="0" fontId="15" fillId="0" borderId="55" xfId="3" applyFont="1" applyFill="1" applyBorder="1" applyAlignment="1" applyProtection="1">
      <alignment horizontal="center" vertical="top" wrapText="1"/>
    </xf>
    <xf numFmtId="0" fontId="15" fillId="0" borderId="49" xfId="3" applyFont="1" applyFill="1" applyBorder="1" applyAlignment="1" applyProtection="1">
      <alignment horizontal="center" vertical="top" wrapText="1"/>
    </xf>
    <xf numFmtId="0" fontId="15" fillId="0" borderId="50" xfId="3" applyFont="1" applyFill="1" applyBorder="1" applyAlignment="1" applyProtection="1">
      <alignment horizontal="center" vertical="top" wrapText="1"/>
    </xf>
    <xf numFmtId="0" fontId="12" fillId="0" borderId="34" xfId="3" applyFont="1" applyFill="1" applyBorder="1" applyAlignment="1" applyProtection="1">
      <alignment horizontal="center" vertical="center" wrapText="1"/>
    </xf>
    <xf numFmtId="0" fontId="12" fillId="0" borderId="35" xfId="3" applyFont="1" applyFill="1" applyBorder="1" applyAlignment="1" applyProtection="1">
      <alignment horizontal="center" vertical="center" wrapText="1"/>
    </xf>
    <xf numFmtId="0" fontId="8" fillId="0" borderId="36" xfId="3" applyFont="1" applyFill="1" applyBorder="1" applyAlignment="1" applyProtection="1">
      <alignment horizontal="center" vertical="center" wrapText="1"/>
    </xf>
    <xf numFmtId="0" fontId="8" fillId="0" borderId="35" xfId="3" applyFont="1" applyFill="1" applyBorder="1" applyAlignment="1" applyProtection="1">
      <alignment horizontal="center" vertical="center" wrapText="1"/>
    </xf>
    <xf numFmtId="0" fontId="8" fillId="0" borderId="58" xfId="3" applyFont="1" applyFill="1" applyBorder="1" applyAlignment="1" applyProtection="1">
      <alignment horizontal="center" vertical="center" wrapText="1"/>
    </xf>
    <xf numFmtId="0" fontId="8" fillId="0" borderId="44" xfId="3" applyFont="1" applyFill="1" applyBorder="1" applyAlignment="1" applyProtection="1">
      <alignment wrapText="1"/>
    </xf>
    <xf numFmtId="0" fontId="8" fillId="0" borderId="45" xfId="3" applyFont="1" applyFill="1" applyBorder="1" applyAlignment="1" applyProtection="1">
      <alignment wrapText="1"/>
    </xf>
    <xf numFmtId="0" fontId="10" fillId="0" borderId="38" xfId="3" applyFont="1" applyFill="1" applyBorder="1" applyAlignment="1" applyProtection="1">
      <alignment horizontal="left" vertical="center" wrapText="1"/>
    </xf>
    <xf numFmtId="0" fontId="10" fillId="0" borderId="22" xfId="3" applyFont="1" applyFill="1" applyBorder="1" applyAlignment="1" applyProtection="1">
      <alignment horizontal="left" vertical="center" wrapText="1"/>
    </xf>
    <xf numFmtId="0" fontId="10" fillId="0" borderId="51" xfId="3" applyFont="1" applyFill="1" applyBorder="1" applyAlignment="1" applyProtection="1">
      <alignment horizontal="left" vertical="center" wrapText="1"/>
    </xf>
    <xf numFmtId="0" fontId="8" fillId="0" borderId="52" xfId="3" applyFont="1" applyFill="1" applyBorder="1" applyAlignment="1" applyProtection="1">
      <alignment wrapText="1"/>
    </xf>
    <xf numFmtId="0" fontId="8" fillId="0" borderId="14" xfId="3" applyFont="1" applyFill="1" applyBorder="1" applyAlignment="1" applyProtection="1">
      <alignment wrapText="1"/>
    </xf>
    <xf numFmtId="0" fontId="8" fillId="0" borderId="15" xfId="3" applyFont="1" applyFill="1" applyBorder="1" applyAlignment="1" applyProtection="1">
      <alignment wrapText="1"/>
    </xf>
    <xf numFmtId="0" fontId="23" fillId="0" borderId="57" xfId="3" applyFont="1" applyFill="1" applyBorder="1" applyAlignment="1" applyProtection="1">
      <alignment horizontal="center" wrapText="1"/>
    </xf>
    <xf numFmtId="0" fontId="23" fillId="0" borderId="0" xfId="3" applyFont="1" applyFill="1" applyBorder="1" applyAlignment="1" applyProtection="1">
      <alignment horizontal="center" wrapText="1"/>
    </xf>
    <xf numFmtId="0" fontId="23" fillId="0" borderId="23" xfId="3" applyFont="1" applyFill="1" applyBorder="1" applyAlignment="1" applyProtection="1">
      <alignment horizontal="center" wrapText="1"/>
    </xf>
    <xf numFmtId="43" fontId="23" fillId="0" borderId="0" xfId="3" applyNumberFormat="1" applyFont="1" applyFill="1" applyBorder="1" applyAlignment="1" applyProtection="1">
      <alignment horizontal="center" wrapText="1"/>
    </xf>
    <xf numFmtId="0" fontId="23" fillId="0" borderId="9" xfId="3" applyFont="1" applyFill="1" applyBorder="1" applyAlignment="1" applyProtection="1">
      <alignment horizontal="center" wrapText="1"/>
    </xf>
    <xf numFmtId="0" fontId="23" fillId="0" borderId="43" xfId="3" applyFont="1" applyFill="1" applyBorder="1" applyAlignment="1" applyProtection="1">
      <alignment horizontal="center" wrapText="1"/>
    </xf>
    <xf numFmtId="0" fontId="23" fillId="0" borderId="6" xfId="3" applyFont="1" applyFill="1" applyBorder="1" applyAlignment="1" applyProtection="1">
      <alignment horizontal="center" wrapText="1"/>
    </xf>
    <xf numFmtId="0" fontId="23" fillId="0" borderId="42" xfId="3" applyFont="1" applyFill="1" applyBorder="1" applyAlignment="1" applyProtection="1">
      <alignment horizontal="center" wrapText="1"/>
    </xf>
    <xf numFmtId="0" fontId="23" fillId="0" borderId="7" xfId="3" applyFont="1" applyFill="1" applyBorder="1" applyAlignment="1" applyProtection="1">
      <alignment horizontal="center" wrapText="1"/>
    </xf>
    <xf numFmtId="43" fontId="23" fillId="0" borderId="0" xfId="1" applyFont="1" applyFill="1" applyBorder="1" applyAlignment="1" applyProtection="1">
      <alignment horizontal="left" wrapText="1"/>
    </xf>
    <xf numFmtId="43" fontId="23" fillId="0" borderId="23" xfId="1" applyFont="1" applyFill="1" applyBorder="1" applyAlignment="1" applyProtection="1">
      <alignment horizontal="left" wrapText="1"/>
    </xf>
    <xf numFmtId="0" fontId="6" fillId="0" borderId="28" xfId="3" quotePrefix="1" applyFont="1" applyFill="1" applyBorder="1" applyAlignment="1" applyProtection="1">
      <alignment wrapText="1"/>
      <protection locked="0"/>
    </xf>
    <xf numFmtId="0" fontId="6" fillId="0" borderId="29" xfId="3" applyFont="1" applyFill="1" applyBorder="1" applyAlignment="1" applyProtection="1">
      <alignment wrapText="1"/>
      <protection locked="0"/>
    </xf>
    <xf numFmtId="0" fontId="6" fillId="0" borderId="30" xfId="3" applyFont="1" applyFill="1" applyBorder="1" applyAlignment="1" applyProtection="1">
      <alignment wrapText="1"/>
      <protection locked="0"/>
    </xf>
    <xf numFmtId="0" fontId="6" fillId="0" borderId="31" xfId="3" applyFont="1" applyFill="1" applyBorder="1" applyAlignment="1" applyProtection="1">
      <alignment wrapText="1"/>
      <protection locked="0"/>
    </xf>
    <xf numFmtId="0" fontId="6" fillId="0" borderId="32" xfId="3" applyFont="1" applyFill="1" applyBorder="1" applyAlignment="1" applyProtection="1">
      <alignment wrapText="1"/>
      <protection locked="0"/>
    </xf>
    <xf numFmtId="0" fontId="6" fillId="0" borderId="33" xfId="3" applyFont="1" applyFill="1" applyBorder="1" applyAlignment="1" applyProtection="1">
      <alignment wrapText="1"/>
      <protection locked="0"/>
    </xf>
    <xf numFmtId="0" fontId="8" fillId="0" borderId="8" xfId="3" applyFont="1" applyFill="1" applyBorder="1" applyAlignment="1" applyProtection="1">
      <alignment horizontal="left" vertical="center" wrapText="1"/>
      <protection locked="0"/>
    </xf>
    <xf numFmtId="0" fontId="8" fillId="0" borderId="0" xfId="3" applyFont="1" applyFill="1" applyBorder="1" applyAlignment="1" applyProtection="1">
      <alignment horizontal="left" vertical="center" wrapText="1"/>
      <protection locked="0"/>
    </xf>
    <xf numFmtId="0" fontId="8" fillId="0" borderId="9" xfId="3" applyFont="1" applyFill="1" applyBorder="1" applyAlignment="1" applyProtection="1">
      <alignment horizontal="left" vertical="center" wrapText="1"/>
      <protection locked="0"/>
    </xf>
    <xf numFmtId="0" fontId="8" fillId="0" borderId="5" xfId="3" applyFont="1" applyFill="1" applyBorder="1" applyAlignment="1" applyProtection="1">
      <alignment horizontal="left" vertical="center" wrapText="1"/>
      <protection locked="0"/>
    </xf>
    <xf numFmtId="0" fontId="8" fillId="0" borderId="6" xfId="3" applyFont="1" applyFill="1" applyBorder="1" applyAlignment="1" applyProtection="1">
      <alignment horizontal="left" vertical="center" wrapText="1"/>
      <protection locked="0"/>
    </xf>
    <xf numFmtId="0" fontId="8" fillId="0" borderId="7" xfId="3" applyFont="1" applyFill="1" applyBorder="1" applyAlignment="1" applyProtection="1">
      <alignment horizontal="left" vertical="center" wrapText="1"/>
      <protection locked="0"/>
    </xf>
    <xf numFmtId="0" fontId="17" fillId="0" borderId="10" xfId="3" applyFont="1" applyFill="1" applyBorder="1" applyAlignment="1" applyProtection="1">
      <alignment horizontal="left" vertical="center" wrapText="1"/>
    </xf>
    <xf numFmtId="0" fontId="17" fillId="0" borderId="11" xfId="3" applyFont="1" applyFill="1" applyBorder="1" applyAlignment="1" applyProtection="1">
      <alignment horizontal="left" vertical="center" wrapText="1"/>
    </xf>
    <xf numFmtId="0" fontId="17" fillId="0" borderId="12" xfId="3" applyFont="1" applyFill="1" applyBorder="1" applyAlignment="1" applyProtection="1">
      <alignment horizontal="left" vertical="center" wrapText="1"/>
    </xf>
    <xf numFmtId="0" fontId="8" fillId="0" borderId="24" xfId="3" applyFont="1" applyFill="1" applyBorder="1" applyAlignment="1" applyProtection="1">
      <alignment vertical="center" wrapText="1"/>
    </xf>
    <xf numFmtId="0" fontId="8" fillId="0" borderId="25" xfId="3" applyFont="1" applyFill="1" applyBorder="1" applyAlignment="1" applyProtection="1">
      <alignment vertical="center" wrapText="1"/>
    </xf>
    <xf numFmtId="0" fontId="8" fillId="0" borderId="26" xfId="3" applyFont="1" applyFill="1" applyBorder="1" applyAlignment="1" applyProtection="1">
      <alignment vertical="center" wrapText="1"/>
    </xf>
    <xf numFmtId="0" fontId="8" fillId="0" borderId="13" xfId="3" applyFont="1" applyFill="1" applyBorder="1" applyAlignment="1" applyProtection="1">
      <alignment vertical="center" wrapText="1"/>
    </xf>
    <xf numFmtId="0" fontId="8" fillId="0" borderId="14" xfId="3" applyFont="1" applyFill="1" applyBorder="1" applyAlignment="1" applyProtection="1">
      <alignment vertical="center" wrapText="1"/>
    </xf>
    <xf numFmtId="0" fontId="8" fillId="0" borderId="15" xfId="3" applyFont="1" applyFill="1" applyBorder="1" applyAlignment="1" applyProtection="1">
      <alignment vertical="center" wrapText="1"/>
    </xf>
    <xf numFmtId="0" fontId="8" fillId="0" borderId="16" xfId="3" applyFont="1" applyFill="1" applyBorder="1" applyAlignment="1" applyProtection="1">
      <alignment vertical="center" wrapText="1"/>
    </xf>
    <xf numFmtId="0" fontId="8" fillId="0" borderId="17" xfId="3" applyFont="1" applyFill="1" applyBorder="1" applyAlignment="1" applyProtection="1">
      <alignment vertical="center" wrapText="1"/>
    </xf>
    <xf numFmtId="0" fontId="8" fillId="0" borderId="18" xfId="3" applyFont="1" applyFill="1" applyBorder="1" applyAlignment="1" applyProtection="1">
      <alignment vertical="center" wrapText="1"/>
    </xf>
    <xf numFmtId="0" fontId="4" fillId="0" borderId="2" xfId="3" applyFont="1" applyFill="1" applyBorder="1" applyAlignment="1" applyProtection="1">
      <alignment vertical="center" wrapText="1"/>
      <protection locked="0"/>
    </xf>
    <xf numFmtId="0" fontId="4" fillId="0" borderId="3" xfId="3" applyFont="1" applyFill="1" applyBorder="1" applyAlignment="1" applyProtection="1">
      <alignment vertical="center" wrapText="1"/>
      <protection locked="0"/>
    </xf>
    <xf numFmtId="0" fontId="4" fillId="0" borderId="4" xfId="3" applyFont="1" applyFill="1" applyBorder="1" applyAlignment="1" applyProtection="1">
      <alignment vertical="center" wrapText="1"/>
      <protection locked="0"/>
    </xf>
    <xf numFmtId="0" fontId="4" fillId="0" borderId="8" xfId="3" applyFont="1" applyFill="1" applyBorder="1" applyAlignment="1" applyProtection="1">
      <alignment vertical="center" wrapText="1"/>
      <protection locked="0"/>
    </xf>
    <xf numFmtId="0" fontId="4" fillId="0" borderId="0" xfId="3" applyFont="1" applyFill="1" applyBorder="1" applyAlignment="1" applyProtection="1">
      <alignment vertical="center" wrapText="1"/>
      <protection locked="0"/>
    </xf>
    <xf numFmtId="0" fontId="4" fillId="0" borderId="9" xfId="3" applyFont="1" applyFill="1" applyBorder="1" applyAlignment="1" applyProtection="1">
      <alignment vertical="center" wrapText="1"/>
      <protection locked="0"/>
    </xf>
    <xf numFmtId="0" fontId="4" fillId="0" borderId="5" xfId="3" applyFont="1" applyFill="1" applyBorder="1" applyAlignment="1" applyProtection="1">
      <alignment vertical="center" wrapText="1"/>
      <protection locked="0"/>
    </xf>
    <xf numFmtId="0" fontId="4" fillId="0" borderId="6" xfId="3" applyFont="1" applyFill="1" applyBorder="1" applyAlignment="1" applyProtection="1">
      <alignment vertical="center" wrapText="1"/>
      <protection locked="0"/>
    </xf>
    <xf numFmtId="0" fontId="4" fillId="0" borderId="7" xfId="3" applyFont="1" applyFill="1" applyBorder="1" applyAlignment="1" applyProtection="1">
      <alignment vertical="center" wrapText="1"/>
      <protection locked="0"/>
    </xf>
    <xf numFmtId="0" fontId="8" fillId="0" borderId="19" xfId="3" applyFont="1" applyFill="1" applyBorder="1" applyAlignment="1" applyProtection="1">
      <alignment wrapText="1"/>
    </xf>
    <xf numFmtId="0" fontId="8" fillId="0" borderId="20" xfId="3" applyFont="1" applyFill="1" applyBorder="1" applyAlignment="1" applyProtection="1">
      <alignment wrapText="1"/>
    </xf>
    <xf numFmtId="0" fontId="8" fillId="0" borderId="21" xfId="3" applyFont="1" applyFill="1" applyBorder="1" applyAlignment="1" applyProtection="1">
      <alignment wrapText="1"/>
    </xf>
    <xf numFmtId="0" fontId="13" fillId="0" borderId="3" xfId="3" applyFont="1" applyFill="1" applyBorder="1" applyAlignment="1" applyProtection="1">
      <alignment horizontal="center" wrapText="1"/>
      <protection locked="0"/>
    </xf>
    <xf numFmtId="0" fontId="13" fillId="0" borderId="4" xfId="3" applyFont="1" applyFill="1" applyBorder="1" applyAlignment="1" applyProtection="1">
      <alignment horizontal="center" wrapText="1"/>
      <protection locked="0"/>
    </xf>
    <xf numFmtId="43" fontId="17" fillId="0" borderId="0" xfId="4" applyFont="1" applyFill="1" applyBorder="1" applyAlignment="1" applyProtection="1">
      <alignment horizontal="center" wrapText="1"/>
    </xf>
    <xf numFmtId="43" fontId="17" fillId="0" borderId="6" xfId="4" applyFont="1" applyFill="1" applyBorder="1" applyAlignment="1" applyProtection="1">
      <alignment horizontal="center" wrapText="1"/>
    </xf>
    <xf numFmtId="0" fontId="13" fillId="0" borderId="34" xfId="3" applyFont="1" applyFill="1" applyBorder="1" applyAlignment="1" applyProtection="1">
      <alignment horizontal="center" vertical="center" wrapText="1"/>
    </xf>
    <xf numFmtId="0" fontId="13" fillId="0" borderId="35" xfId="3" applyFont="1" applyFill="1" applyBorder="1" applyAlignment="1" applyProtection="1">
      <alignment horizontal="center" vertical="center" wrapText="1"/>
    </xf>
    <xf numFmtId="0" fontId="13" fillId="0" borderId="37" xfId="3" applyFont="1" applyFill="1" applyBorder="1" applyAlignment="1" applyProtection="1">
      <alignment horizontal="center" vertical="center" wrapText="1"/>
    </xf>
    <xf numFmtId="0" fontId="4" fillId="0" borderId="5" xfId="3" applyFont="1" applyFill="1" applyBorder="1" applyAlignment="1" applyProtection="1">
      <alignment horizontal="center" wrapText="1"/>
    </xf>
    <xf numFmtId="0" fontId="4" fillId="0" borderId="6" xfId="3" applyFont="1" applyFill="1" applyBorder="1" applyAlignment="1" applyProtection="1">
      <alignment horizontal="center" wrapText="1"/>
    </xf>
    <xf numFmtId="0" fontId="8" fillId="0" borderId="39" xfId="3" applyFont="1" applyFill="1" applyBorder="1" applyAlignment="1" applyProtection="1">
      <alignment horizontal="center" vertical="top" wrapText="1"/>
    </xf>
    <xf numFmtId="0" fontId="8" fillId="0" borderId="40" xfId="3" applyFont="1" applyFill="1" applyBorder="1" applyAlignment="1" applyProtection="1">
      <alignment horizontal="center" vertical="top" wrapText="1"/>
    </xf>
    <xf numFmtId="0" fontId="8" fillId="0" borderId="57" xfId="3" applyFont="1" applyFill="1" applyBorder="1" applyAlignment="1" applyProtection="1">
      <alignment horizontal="center" vertical="top" wrapText="1"/>
    </xf>
    <xf numFmtId="0" fontId="8" fillId="0" borderId="0" xfId="3" applyFont="1" applyFill="1" applyBorder="1" applyAlignment="1" applyProtection="1">
      <alignment horizontal="center" vertical="top" wrapText="1"/>
    </xf>
    <xf numFmtId="0" fontId="8" fillId="0" borderId="43" xfId="3" applyFont="1" applyFill="1" applyBorder="1" applyAlignment="1" applyProtection="1">
      <alignment horizontal="center" vertical="top" wrapText="1"/>
    </xf>
    <xf numFmtId="0" fontId="8" fillId="0" borderId="6" xfId="3" applyFont="1" applyFill="1" applyBorder="1" applyAlignment="1" applyProtection="1">
      <alignment horizontal="center" vertical="top" wrapText="1"/>
    </xf>
    <xf numFmtId="43" fontId="14" fillId="0" borderId="2" xfId="3" applyNumberFormat="1" applyFont="1" applyFill="1" applyBorder="1" applyAlignment="1" applyProtection="1">
      <alignment horizontal="center" wrapText="1"/>
    </xf>
    <xf numFmtId="43" fontId="14" fillId="0" borderId="3" xfId="3" applyNumberFormat="1" applyFont="1" applyFill="1" applyBorder="1" applyAlignment="1" applyProtection="1">
      <alignment horizontal="center" wrapText="1"/>
    </xf>
    <xf numFmtId="43" fontId="14" fillId="0" borderId="4" xfId="3" applyNumberFormat="1" applyFont="1" applyFill="1" applyBorder="1" applyAlignment="1" applyProtection="1">
      <alignment horizontal="center" wrapText="1"/>
    </xf>
    <xf numFmtId="43" fontId="14" fillId="0" borderId="8" xfId="3" applyNumberFormat="1" applyFont="1" applyFill="1" applyBorder="1" applyAlignment="1" applyProtection="1">
      <alignment horizontal="center" wrapText="1"/>
    </xf>
    <xf numFmtId="43" fontId="14" fillId="0" borderId="0" xfId="3" applyNumberFormat="1" applyFont="1" applyFill="1" applyBorder="1" applyAlignment="1" applyProtection="1">
      <alignment horizontal="center" wrapText="1"/>
    </xf>
    <xf numFmtId="43" fontId="14" fillId="0" borderId="9" xfId="3" applyNumberFormat="1" applyFont="1" applyFill="1" applyBorder="1" applyAlignment="1" applyProtection="1">
      <alignment horizontal="center" wrapText="1"/>
    </xf>
    <xf numFmtId="43" fontId="14" fillId="0" borderId="5" xfId="3" applyNumberFormat="1" applyFont="1" applyFill="1" applyBorder="1" applyAlignment="1" applyProtection="1">
      <alignment horizontal="center" wrapText="1"/>
    </xf>
    <xf numFmtId="43" fontId="14" fillId="0" borderId="6" xfId="3" applyNumberFormat="1" applyFont="1" applyFill="1" applyBorder="1" applyAlignment="1" applyProtection="1">
      <alignment horizontal="center" wrapText="1"/>
    </xf>
    <xf numFmtId="43" fontId="14" fillId="0" borderId="7" xfId="3" applyNumberFormat="1" applyFont="1" applyFill="1" applyBorder="1" applyAlignment="1" applyProtection="1">
      <alignment horizontal="center" wrapText="1"/>
    </xf>
    <xf numFmtId="0" fontId="8" fillId="0" borderId="8" xfId="3" applyFont="1" applyFill="1" applyBorder="1" applyAlignment="1" applyProtection="1">
      <alignment horizontal="center" vertical="top" wrapText="1"/>
      <protection locked="0"/>
    </xf>
    <xf numFmtId="0" fontId="8" fillId="0" borderId="0" xfId="3" applyFont="1" applyFill="1" applyBorder="1" applyAlignment="1" applyProtection="1">
      <alignment horizontal="center" vertical="top" wrapText="1"/>
      <protection locked="0"/>
    </xf>
    <xf numFmtId="43" fontId="17" fillId="0" borderId="0" xfId="4" applyFont="1" applyFill="1" applyBorder="1" applyAlignment="1" applyProtection="1">
      <alignment horizontal="center"/>
    </xf>
    <xf numFmtId="43" fontId="17" fillId="0" borderId="48" xfId="4" applyFont="1" applyFill="1" applyBorder="1" applyAlignment="1" applyProtection="1">
      <alignment horizontal="center" wrapText="1"/>
    </xf>
    <xf numFmtId="0" fontId="23" fillId="0" borderId="47" xfId="3" applyFont="1" applyFill="1" applyBorder="1" applyAlignment="1" applyProtection="1">
      <alignment horizontal="left" wrapText="1"/>
    </xf>
    <xf numFmtId="0" fontId="23" fillId="0" borderId="40" xfId="3" applyFont="1" applyFill="1" applyBorder="1" applyAlignment="1" applyProtection="1">
      <alignment horizontal="left" wrapText="1"/>
    </xf>
    <xf numFmtId="0" fontId="23" fillId="0" borderId="56" xfId="3" applyFont="1" applyFill="1" applyBorder="1" applyAlignment="1" applyProtection="1">
      <alignment horizontal="left" wrapText="1"/>
    </xf>
    <xf numFmtId="0" fontId="23" fillId="0" borderId="5" xfId="3" applyFont="1" applyFill="1" applyBorder="1" applyAlignment="1" applyProtection="1">
      <alignment horizontal="center" wrapText="1"/>
    </xf>
    <xf numFmtId="0" fontId="23" fillId="0" borderId="40" xfId="3" applyFont="1" applyFill="1" applyBorder="1" applyAlignment="1" applyProtection="1">
      <alignment horizontal="center" wrapText="1"/>
    </xf>
    <xf numFmtId="43" fontId="23" fillId="0" borderId="39" xfId="3" applyNumberFormat="1" applyFont="1" applyFill="1" applyBorder="1" applyAlignment="1" applyProtection="1">
      <alignment horizontal="center" wrapText="1"/>
    </xf>
    <xf numFmtId="0" fontId="23" fillId="0" borderId="56" xfId="3" applyFont="1" applyFill="1" applyBorder="1" applyAlignment="1" applyProtection="1">
      <alignment horizontal="center" wrapText="1"/>
    </xf>
    <xf numFmtId="0" fontId="23" fillId="0" borderId="41" xfId="3" applyFont="1" applyFill="1" applyBorder="1" applyAlignment="1" applyProtection="1">
      <alignment horizontal="center" wrapText="1"/>
    </xf>
    <xf numFmtId="0" fontId="8" fillId="0" borderId="2" xfId="3" applyFont="1" applyFill="1" applyBorder="1" applyAlignment="1" applyProtection="1">
      <alignment horizontal="left" wrapText="1"/>
    </xf>
    <xf numFmtId="0" fontId="8" fillId="0" borderId="3" xfId="3" applyFont="1" applyFill="1" applyBorder="1" applyAlignment="1" applyProtection="1">
      <alignment horizontal="left" wrapText="1"/>
    </xf>
    <xf numFmtId="0" fontId="8" fillId="0" borderId="4" xfId="3" applyFont="1" applyFill="1" applyBorder="1" applyAlignment="1" applyProtection="1">
      <alignment horizontal="left" wrapText="1"/>
    </xf>
    <xf numFmtId="0" fontId="8" fillId="0" borderId="8" xfId="3" applyFont="1" applyFill="1" applyBorder="1" applyAlignment="1" applyProtection="1">
      <alignment horizontal="left" wrapText="1"/>
    </xf>
    <xf numFmtId="0" fontId="8" fillId="0" borderId="0" xfId="3" applyFont="1" applyFill="1" applyBorder="1" applyAlignment="1" applyProtection="1">
      <alignment horizontal="left" wrapText="1"/>
    </xf>
    <xf numFmtId="0" fontId="8" fillId="0" borderId="9" xfId="3" applyFont="1" applyFill="1" applyBorder="1" applyAlignment="1" applyProtection="1">
      <alignment horizontal="left" wrapText="1"/>
    </xf>
    <xf numFmtId="0" fontId="8" fillId="0" borderId="5" xfId="3" applyFont="1" applyFill="1" applyBorder="1" applyAlignment="1" applyProtection="1">
      <alignment horizontal="center" wrapText="1"/>
    </xf>
    <xf numFmtId="0" fontId="8" fillId="0" borderId="6" xfId="3" applyFont="1" applyFill="1" applyBorder="1" applyAlignment="1" applyProtection="1">
      <alignment horizontal="center" wrapText="1"/>
    </xf>
    <xf numFmtId="0" fontId="8" fillId="0" borderId="7" xfId="3" applyFont="1" applyFill="1" applyBorder="1" applyAlignment="1" applyProtection="1">
      <alignment horizontal="center" wrapText="1"/>
    </xf>
    <xf numFmtId="0" fontId="27" fillId="0" borderId="8" xfId="3" applyFont="1" applyFill="1" applyBorder="1" applyAlignment="1" applyProtection="1">
      <alignment horizontal="center" vertical="center" wrapText="1"/>
    </xf>
    <xf numFmtId="0" fontId="27" fillId="0" borderId="0" xfId="3" applyFont="1" applyFill="1" applyBorder="1" applyAlignment="1" applyProtection="1">
      <alignment horizontal="center" vertical="center" wrapText="1"/>
    </xf>
    <xf numFmtId="0" fontId="27" fillId="0" borderId="9" xfId="3" applyFont="1" applyFill="1" applyBorder="1" applyAlignment="1" applyProtection="1">
      <alignment horizontal="center" vertical="center" wrapText="1"/>
    </xf>
    <xf numFmtId="0" fontId="8" fillId="0" borderId="2" xfId="3" applyFont="1" applyFill="1" applyBorder="1" applyAlignment="1" applyProtection="1">
      <alignment horizontal="center" wrapText="1"/>
    </xf>
    <xf numFmtId="0" fontId="8" fillId="0" borderId="3" xfId="3" applyFont="1" applyFill="1" applyBorder="1" applyAlignment="1" applyProtection="1">
      <alignment horizontal="center" wrapText="1"/>
    </xf>
    <xf numFmtId="0" fontId="8" fillId="0" borderId="4" xfId="3" applyFont="1" applyFill="1" applyBorder="1" applyAlignment="1" applyProtection="1">
      <alignment horizontal="center" wrapText="1"/>
    </xf>
    <xf numFmtId="0" fontId="9" fillId="0" borderId="8" xfId="3" applyFont="1" applyFill="1" applyBorder="1" applyAlignment="1" applyProtection="1">
      <alignment horizontal="center" wrapText="1"/>
    </xf>
    <xf numFmtId="0" fontId="9" fillId="0" borderId="0" xfId="3" applyFont="1" applyFill="1" applyBorder="1" applyAlignment="1" applyProtection="1">
      <alignment horizontal="center" wrapText="1"/>
    </xf>
    <xf numFmtId="0" fontId="9" fillId="0" borderId="9" xfId="3" applyFont="1" applyFill="1" applyBorder="1" applyAlignment="1" applyProtection="1">
      <alignment horizontal="center" wrapText="1"/>
    </xf>
    <xf numFmtId="0" fontId="10" fillId="0" borderId="2" xfId="3" applyFont="1" applyFill="1" applyBorder="1" applyAlignment="1" applyProtection="1">
      <alignment wrapText="1"/>
    </xf>
    <xf numFmtId="0" fontId="10" fillId="0" borderId="3" xfId="3" applyFont="1" applyFill="1" applyBorder="1" applyAlignment="1" applyProtection="1">
      <alignment wrapText="1"/>
    </xf>
    <xf numFmtId="0" fontId="10" fillId="0" borderId="4" xfId="3" applyFont="1" applyFill="1" applyBorder="1" applyAlignment="1" applyProtection="1">
      <alignment wrapText="1"/>
    </xf>
    <xf numFmtId="0" fontId="10" fillId="0" borderId="5" xfId="3" applyFont="1" applyFill="1" applyBorder="1" applyAlignment="1" applyProtection="1">
      <alignment wrapText="1"/>
    </xf>
    <xf numFmtId="0" fontId="10" fillId="0" borderId="6" xfId="3" applyFont="1" applyFill="1" applyBorder="1" applyAlignment="1" applyProtection="1">
      <alignment wrapText="1"/>
    </xf>
    <xf numFmtId="0" fontId="10" fillId="0" borderId="7" xfId="3" applyFont="1" applyFill="1" applyBorder="1" applyAlignment="1" applyProtection="1">
      <alignment wrapText="1"/>
    </xf>
    <xf numFmtId="0" fontId="8" fillId="0" borderId="3" xfId="3" applyFont="1" applyFill="1" applyBorder="1" applyAlignment="1" applyProtection="1">
      <alignment wrapText="1"/>
    </xf>
    <xf numFmtId="0" fontId="8" fillId="0" borderId="4" xfId="3" applyFont="1" applyFill="1" applyBorder="1" applyAlignment="1" applyProtection="1">
      <alignment wrapText="1"/>
    </xf>
    <xf numFmtId="0" fontId="8" fillId="0" borderId="8" xfId="3" applyFont="1" applyFill="1" applyBorder="1" applyAlignment="1" applyProtection="1">
      <alignment wrapText="1"/>
    </xf>
    <xf numFmtId="0" fontId="8" fillId="0" borderId="0" xfId="3" applyFont="1" applyFill="1" applyBorder="1" applyAlignment="1" applyProtection="1">
      <alignment wrapText="1"/>
    </xf>
    <xf numFmtId="0" fontId="8" fillId="0" borderId="5" xfId="3" applyFont="1" applyFill="1" applyBorder="1" applyAlignment="1" applyProtection="1">
      <alignment wrapText="1"/>
    </xf>
    <xf numFmtId="0" fontId="8" fillId="0" borderId="6" xfId="3" applyFont="1" applyFill="1" applyBorder="1" applyAlignment="1" applyProtection="1">
      <alignment wrapText="1"/>
    </xf>
    <xf numFmtId="43" fontId="17" fillId="0" borderId="0" xfId="3" applyNumberFormat="1" applyFont="1" applyFill="1" applyBorder="1" applyAlignment="1" applyProtection="1">
      <alignment horizontal="center" wrapText="1"/>
    </xf>
    <xf numFmtId="0" fontId="17" fillId="0" borderId="0" xfId="3" applyFont="1" applyFill="1" applyBorder="1" applyAlignment="1" applyProtection="1">
      <alignment horizontal="center" wrapText="1"/>
    </xf>
    <xf numFmtId="0" fontId="6" fillId="0" borderId="14" xfId="3" applyFont="1" applyFill="1" applyBorder="1" applyAlignment="1" applyProtection="1">
      <alignment horizontal="center" vertical="center" wrapText="1"/>
    </xf>
    <xf numFmtId="0" fontId="6" fillId="0" borderId="15" xfId="3" applyFont="1" applyFill="1" applyBorder="1" applyAlignment="1" applyProtection="1">
      <alignment horizontal="center" vertical="center" wrapText="1"/>
    </xf>
    <xf numFmtId="0" fontId="6" fillId="0" borderId="52" xfId="3" applyFont="1" applyFill="1" applyBorder="1" applyAlignment="1" applyProtection="1">
      <alignment horizontal="center" vertical="center" wrapText="1"/>
    </xf>
    <xf numFmtId="0" fontId="6" fillId="0" borderId="46" xfId="3" applyFont="1" applyFill="1" applyBorder="1" applyAlignment="1" applyProtection="1">
      <alignment horizontal="center" vertical="center" wrapText="1"/>
    </xf>
    <xf numFmtId="0" fontId="22" fillId="0" borderId="2" xfId="3" applyFont="1" applyFill="1" applyBorder="1" applyAlignment="1" applyProtection="1">
      <alignment horizontal="left" vertical="center" wrapText="1"/>
    </xf>
    <xf numFmtId="0" fontId="22" fillId="0" borderId="3" xfId="3" applyFont="1" applyFill="1" applyBorder="1" applyAlignment="1" applyProtection="1">
      <alignment horizontal="left" vertical="center" wrapText="1"/>
    </xf>
    <xf numFmtId="0" fontId="22" fillId="0" borderId="4" xfId="3" applyFont="1" applyFill="1" applyBorder="1" applyAlignment="1" applyProtection="1">
      <alignment horizontal="left" vertical="center" wrapText="1"/>
    </xf>
    <xf numFmtId="0" fontId="25" fillId="0" borderId="8" xfId="3" applyFont="1" applyFill="1" applyBorder="1" applyAlignment="1" applyProtection="1">
      <alignment horizontal="center" wrapText="1"/>
    </xf>
    <xf numFmtId="0" fontId="25" fillId="0" borderId="0" xfId="3" applyFont="1" applyFill="1" applyBorder="1" applyAlignment="1" applyProtection="1">
      <alignment horizontal="center" wrapText="1"/>
    </xf>
    <xf numFmtId="0" fontId="25" fillId="0" borderId="9" xfId="3" applyFont="1" applyFill="1" applyBorder="1" applyAlignment="1" applyProtection="1">
      <alignment horizontal="center" wrapText="1"/>
    </xf>
    <xf numFmtId="0" fontId="6" fillId="0" borderId="8" xfId="3" applyFont="1" applyFill="1" applyBorder="1" applyAlignment="1" applyProtection="1">
      <alignment horizontal="center" wrapText="1"/>
    </xf>
    <xf numFmtId="0" fontId="6" fillId="0" borderId="0" xfId="3" applyFont="1" applyFill="1" applyBorder="1" applyAlignment="1" applyProtection="1">
      <alignment horizontal="center" wrapText="1"/>
    </xf>
    <xf numFmtId="0" fontId="6" fillId="0" borderId="9" xfId="3" applyFont="1" applyFill="1" applyBorder="1" applyAlignment="1" applyProtection="1">
      <alignment horizontal="center" wrapText="1"/>
    </xf>
    <xf numFmtId="0" fontId="8" fillId="0" borderId="3" xfId="3" applyFont="1" applyFill="1" applyBorder="1" applyAlignment="1" applyProtection="1">
      <alignment horizontal="left" vertical="center" wrapText="1"/>
    </xf>
    <xf numFmtId="0" fontId="8" fillId="0" borderId="4" xfId="3" applyFont="1" applyFill="1" applyBorder="1" applyAlignment="1" applyProtection="1">
      <alignment horizontal="left" vertical="center" wrapText="1"/>
    </xf>
  </cellXfs>
  <cellStyles count="22">
    <cellStyle name="Comma" xfId="1" builtinId="3"/>
    <cellStyle name="Comma 10" xfId="6"/>
    <cellStyle name="Comma 2" xfId="4"/>
    <cellStyle name="Comma 3" xfId="7"/>
    <cellStyle name="Comma 3 2" xfId="8"/>
    <cellStyle name="Comma 4" xfId="18"/>
    <cellStyle name="Grey" xfId="9"/>
    <cellStyle name="Input [yellow]" xfId="10"/>
    <cellStyle name="Normal" xfId="0" builtinId="0"/>
    <cellStyle name="Normal - Style1" xfId="11"/>
    <cellStyle name="Normal 10" xfId="12"/>
    <cellStyle name="Normal 10 2" xfId="13"/>
    <cellStyle name="Normal 2" xfId="3"/>
    <cellStyle name="Normal 2 2" xfId="5"/>
    <cellStyle name="Normal 2 2 2" xfId="17"/>
    <cellStyle name="Normal 3" xfId="2"/>
    <cellStyle name="Normal 3 2" xfId="19"/>
    <cellStyle name="Normal 3 3" xfId="20"/>
    <cellStyle name="Normal 4" xfId="14"/>
    <cellStyle name="Normal 5" xfId="15"/>
    <cellStyle name="Normal 6" xfId="21"/>
    <cellStyle name="Percent [2]" xfId="16"/>
  </cellStyles>
  <dxfs count="8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123825</xdr:colOff>
      <xdr:row>2</xdr:row>
      <xdr:rowOff>123824</xdr:rowOff>
    </xdr:to>
    <xdr:pic>
      <xdr:nvPicPr>
        <xdr:cNvPr id="2" name="Picture 1" descr="malaybalay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561975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174913</xdr:colOff>
      <xdr:row>0</xdr:row>
      <xdr:rowOff>28575</xdr:rowOff>
    </xdr:from>
    <xdr:to>
      <xdr:col>21</xdr:col>
      <xdr:colOff>247650</xdr:colOff>
      <xdr:row>2</xdr:row>
      <xdr:rowOff>104775</xdr:rowOff>
    </xdr:to>
    <xdr:pic>
      <xdr:nvPicPr>
        <xdr:cNvPr id="3" name="Picture 2" descr="Description: DepEd Official Seal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7363" y="28575"/>
          <a:ext cx="568037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25978</xdr:colOff>
      <xdr:row>0</xdr:row>
      <xdr:rowOff>25977</xdr:rowOff>
    </xdr:from>
    <xdr:to>
      <xdr:col>4</xdr:col>
      <xdr:colOff>86592</xdr:colOff>
      <xdr:row>3</xdr:row>
      <xdr:rowOff>112569</xdr:rowOff>
    </xdr:to>
    <xdr:pic>
      <xdr:nvPicPr>
        <xdr:cNvPr id="2" name="Picture 1" descr="malaybalay 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433" y="25977"/>
          <a:ext cx="701386" cy="675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51954</xdr:colOff>
      <xdr:row>0</xdr:row>
      <xdr:rowOff>25979</xdr:rowOff>
    </xdr:from>
    <xdr:to>
      <xdr:col>25</xdr:col>
      <xdr:colOff>155864</xdr:colOff>
      <xdr:row>3</xdr:row>
      <xdr:rowOff>121228</xdr:rowOff>
    </xdr:to>
    <xdr:pic>
      <xdr:nvPicPr>
        <xdr:cNvPr id="3" name="Picture 2" descr="Description: DepEd Official Seal Logo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9159" y="25979"/>
          <a:ext cx="710046" cy="6840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2" name="word" displayName="word" ref="A1:B1000" totalsRowShown="0">
  <autoFilter ref="A1:B1000"/>
  <tableColumns count="2">
    <tableColumn id="1" name="Digit"/>
    <tableColumn id="2" name="Wor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F327" totalsRowShown="0" headerRowDxfId="7" dataDxfId="6" dataCellStyle="Normal 3">
  <autoFilter ref="A1:F327"/>
  <tableColumns count="6">
    <tableColumn id="6" name="Column1" dataDxfId="5" dataCellStyle="Normal 3">
      <calculatedColumnFormula>+CONCATENATE(Table4[[#This Row],[Funding Code]]," - ",Table4[[#This Row],[Description]])</calculatedColumnFormula>
    </tableColumn>
    <tableColumn id="1" name="Funding Code" dataDxfId="4" dataCellStyle="Normal 3"/>
    <tableColumn id="2" name="Description" dataDxfId="3" dataCellStyle="Normal 3">
      <calculatedColumnFormula>+CONCATENATE(D2," - ",E2," - ",F2)</calculatedColumnFormula>
    </tableColumn>
    <tableColumn id="3" name="Financing Source" dataDxfId="2" dataCellStyle="Normal 3"/>
    <tableColumn id="4" name="Authorization Code" dataDxfId="1" dataCellStyle="Normal 3"/>
    <tableColumn id="5" name="Fund Category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1:C14" totalsRowShown="0">
  <autoFilter ref="A1:C14"/>
  <tableColumns count="3">
    <tableColumn id="1" name="code"/>
    <tableColumn id="2" name="description"/>
    <tableColumn id="3" name="description2" dataDxfId="0">
      <calculatedColumnFormula>+CONCATENATE(Table5[[#This Row],[code]]," - ",Table5[[#This Row],[description]])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8"/>
  <sheetViews>
    <sheetView topLeftCell="A19" workbookViewId="0">
      <selection activeCell="W10" sqref="W10:X16"/>
    </sheetView>
  </sheetViews>
  <sheetFormatPr defaultRowHeight="15.75" x14ac:dyDescent="0.25"/>
  <cols>
    <col min="1" max="2" width="3.7109375" style="98" customWidth="1"/>
    <col min="3" max="3" width="2.42578125" style="98" customWidth="1"/>
    <col min="4" max="4" width="1.7109375" style="98" customWidth="1"/>
    <col min="5" max="5" width="1.140625" style="98" customWidth="1"/>
    <col min="6" max="14" width="3.7109375" style="98" customWidth="1"/>
    <col min="15" max="15" width="4.42578125" style="98" customWidth="1"/>
    <col min="16" max="21" width="3.7109375" style="98" customWidth="1"/>
    <col min="22" max="22" width="4.140625" style="98" customWidth="1"/>
    <col min="23" max="23" width="5.85546875" style="98" customWidth="1"/>
    <col min="24" max="24" width="8.7109375" style="98" customWidth="1"/>
    <col min="25" max="27" width="3.7109375" style="98" customWidth="1"/>
    <col min="28" max="28" width="2.85546875" style="98" customWidth="1"/>
    <col min="29" max="29" width="9.140625" style="91"/>
    <col min="30" max="48" width="0" style="91" hidden="1" customWidth="1"/>
    <col min="49" max="16384" width="9.140625" style="91"/>
  </cols>
  <sheetData>
    <row r="1" spans="1:31" ht="21" customHeight="1" x14ac:dyDescent="0.25">
      <c r="A1" s="99" t="str">
        <f>IF($Y$3=$AD$18,$AG$18,$AG$19)</f>
        <v>OBLIGATION REQUEST AND STATUS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1"/>
      <c r="W1" s="117" t="s">
        <v>2148</v>
      </c>
      <c r="X1" s="118"/>
      <c r="Y1" s="118"/>
      <c r="Z1" s="118"/>
      <c r="AA1" s="118"/>
      <c r="AB1" s="119"/>
    </row>
    <row r="2" spans="1:31" ht="15.75" customHeight="1" x14ac:dyDescent="0.25">
      <c r="A2" s="102" t="s">
        <v>2017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4"/>
      <c r="W2" s="120" t="s">
        <v>2098</v>
      </c>
      <c r="X2" s="121"/>
      <c r="Y2" s="121"/>
      <c r="Z2" s="121"/>
      <c r="AA2" s="121"/>
      <c r="AB2" s="122"/>
    </row>
    <row r="3" spans="1:31" ht="15.75" customHeight="1" x14ac:dyDescent="0.25">
      <c r="A3" s="105" t="s">
        <v>2018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7"/>
      <c r="W3" s="120" t="s">
        <v>2138</v>
      </c>
      <c r="X3" s="121"/>
      <c r="Y3" s="103" t="str">
        <f>+DV!AA2</f>
        <v>01</v>
      </c>
      <c r="Z3" s="103"/>
      <c r="AA3" s="103"/>
      <c r="AB3" s="104"/>
    </row>
    <row r="4" spans="1:31" ht="15.75" customHeight="1" x14ac:dyDescent="0.25">
      <c r="A4" s="108" t="s">
        <v>2160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10"/>
      <c r="W4" s="123"/>
      <c r="X4" s="124"/>
      <c r="Y4" s="124"/>
      <c r="Z4" s="124"/>
      <c r="AA4" s="124"/>
      <c r="AB4" s="125"/>
    </row>
    <row r="5" spans="1:31" ht="27" customHeight="1" x14ac:dyDescent="0.25">
      <c r="A5" s="111" t="s">
        <v>2022</v>
      </c>
      <c r="B5" s="112"/>
      <c r="C5" s="112"/>
      <c r="D5" s="112"/>
      <c r="E5" s="113"/>
      <c r="F5" s="114">
        <f>+DV!D9</f>
        <v>0</v>
      </c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6"/>
    </row>
    <row r="6" spans="1:31" ht="12.75" customHeight="1" x14ac:dyDescent="0.25">
      <c r="A6" s="126" t="s">
        <v>2089</v>
      </c>
      <c r="B6" s="127"/>
      <c r="C6" s="127"/>
      <c r="D6" s="127"/>
      <c r="E6" s="128"/>
      <c r="F6" s="132" t="str">
        <f>+DV!AI7</f>
        <v>School Governance and Operations Division</v>
      </c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4"/>
    </row>
    <row r="7" spans="1:31" x14ac:dyDescent="0.25">
      <c r="A7" s="129"/>
      <c r="B7" s="130"/>
      <c r="C7" s="130"/>
      <c r="D7" s="130"/>
      <c r="E7" s="131"/>
      <c r="F7" s="135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7"/>
    </row>
    <row r="8" spans="1:31" ht="25.5" customHeight="1" x14ac:dyDescent="0.25">
      <c r="A8" s="111" t="s">
        <v>2024</v>
      </c>
      <c r="B8" s="112"/>
      <c r="C8" s="112"/>
      <c r="D8" s="112"/>
      <c r="E8" s="113"/>
      <c r="F8" s="138">
        <f>+DV!D12</f>
        <v>0</v>
      </c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40"/>
    </row>
    <row r="9" spans="1:31" s="92" customFormat="1" ht="30.75" customHeight="1" x14ac:dyDescent="0.2">
      <c r="A9" s="166" t="s">
        <v>2090</v>
      </c>
      <c r="B9" s="167"/>
      <c r="C9" s="167"/>
      <c r="D9" s="167"/>
      <c r="E9" s="168"/>
      <c r="F9" s="166" t="s">
        <v>2091</v>
      </c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8"/>
      <c r="S9" s="166" t="s">
        <v>2042</v>
      </c>
      <c r="T9" s="167"/>
      <c r="U9" s="167"/>
      <c r="V9" s="168"/>
      <c r="W9" s="169" t="s">
        <v>2149</v>
      </c>
      <c r="X9" s="170"/>
      <c r="Y9" s="166" t="s">
        <v>2092</v>
      </c>
      <c r="Z9" s="167"/>
      <c r="AA9" s="167"/>
      <c r="AB9" s="168"/>
    </row>
    <row r="10" spans="1:31" ht="15" customHeight="1" x14ac:dyDescent="0.25">
      <c r="A10" s="141"/>
      <c r="B10" s="142"/>
      <c r="C10" s="142"/>
      <c r="D10" s="142"/>
      <c r="E10" s="143"/>
      <c r="F10" s="144">
        <f>+DV!A14</f>
        <v>0</v>
      </c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6"/>
      <c r="S10" s="150">
        <f>+DV!W14</f>
        <v>100010000</v>
      </c>
      <c r="T10" s="151"/>
      <c r="U10" s="151"/>
      <c r="V10" s="152"/>
      <c r="W10" s="156" t="str">
        <f>+DV!Q31</f>
        <v>5020301000</v>
      </c>
      <c r="X10" s="157"/>
      <c r="Y10" s="160">
        <f>+DV!N20</f>
        <v>0</v>
      </c>
      <c r="Z10" s="161"/>
      <c r="AA10" s="161"/>
      <c r="AB10" s="162"/>
    </row>
    <row r="11" spans="1:31" ht="15" customHeight="1" x14ac:dyDescent="0.25">
      <c r="A11" s="141"/>
      <c r="B11" s="142"/>
      <c r="C11" s="142"/>
      <c r="D11" s="142"/>
      <c r="E11" s="143"/>
      <c r="F11" s="144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6"/>
      <c r="S11" s="150"/>
      <c r="T11" s="151"/>
      <c r="U11" s="151"/>
      <c r="V11" s="152"/>
      <c r="W11" s="156"/>
      <c r="X11" s="157"/>
      <c r="Y11" s="160"/>
      <c r="Z11" s="161"/>
      <c r="AA11" s="161"/>
      <c r="AB11" s="162"/>
    </row>
    <row r="12" spans="1:31" ht="46.5" customHeight="1" x14ac:dyDescent="0.25">
      <c r="A12" s="141"/>
      <c r="B12" s="142"/>
      <c r="C12" s="142"/>
      <c r="D12" s="142"/>
      <c r="E12" s="143"/>
      <c r="F12" s="144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/>
      <c r="S12" s="150"/>
      <c r="T12" s="151"/>
      <c r="U12" s="151"/>
      <c r="V12" s="152"/>
      <c r="W12" s="156"/>
      <c r="X12" s="157"/>
      <c r="Y12" s="160"/>
      <c r="Z12" s="161"/>
      <c r="AA12" s="161"/>
      <c r="AB12" s="162"/>
    </row>
    <row r="13" spans="1:31" ht="15" customHeight="1" x14ac:dyDescent="0.25">
      <c r="A13" s="141"/>
      <c r="B13" s="142"/>
      <c r="C13" s="142"/>
      <c r="D13" s="142"/>
      <c r="E13" s="143"/>
      <c r="F13" s="144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6"/>
      <c r="S13" s="150"/>
      <c r="T13" s="151"/>
      <c r="U13" s="151"/>
      <c r="V13" s="152"/>
      <c r="W13" s="156"/>
      <c r="X13" s="157"/>
      <c r="Y13" s="160"/>
      <c r="Z13" s="161"/>
      <c r="AA13" s="161"/>
      <c r="AB13" s="162"/>
      <c r="AE13" s="93"/>
    </row>
    <row r="14" spans="1:31" ht="48" customHeight="1" x14ac:dyDescent="0.25">
      <c r="A14" s="141"/>
      <c r="B14" s="142"/>
      <c r="C14" s="142"/>
      <c r="D14" s="142"/>
      <c r="E14" s="143"/>
      <c r="F14" s="144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6"/>
      <c r="S14" s="150"/>
      <c r="T14" s="151"/>
      <c r="U14" s="151"/>
      <c r="V14" s="152"/>
      <c r="W14" s="156"/>
      <c r="X14" s="157"/>
      <c r="Y14" s="160"/>
      <c r="Z14" s="161"/>
      <c r="AA14" s="161"/>
      <c r="AB14" s="162"/>
    </row>
    <row r="15" spans="1:31" ht="15" customHeight="1" x14ac:dyDescent="0.25">
      <c r="A15" s="141"/>
      <c r="B15" s="142"/>
      <c r="C15" s="142"/>
      <c r="D15" s="142"/>
      <c r="E15" s="143"/>
      <c r="F15" s="144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6"/>
      <c r="S15" s="150"/>
      <c r="T15" s="151"/>
      <c r="U15" s="151"/>
      <c r="V15" s="152"/>
      <c r="W15" s="156"/>
      <c r="X15" s="157"/>
      <c r="Y15" s="160"/>
      <c r="Z15" s="161"/>
      <c r="AA15" s="161"/>
      <c r="AB15" s="162"/>
    </row>
    <row r="16" spans="1:31" ht="72.75" customHeight="1" x14ac:dyDescent="0.25">
      <c r="A16" s="141"/>
      <c r="B16" s="142"/>
      <c r="C16" s="142"/>
      <c r="D16" s="142"/>
      <c r="E16" s="143"/>
      <c r="F16" s="147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9"/>
      <c r="S16" s="153"/>
      <c r="T16" s="154"/>
      <c r="U16" s="154"/>
      <c r="V16" s="155"/>
      <c r="W16" s="158"/>
      <c r="X16" s="159"/>
      <c r="Y16" s="163"/>
      <c r="Z16" s="164"/>
      <c r="AA16" s="164"/>
      <c r="AB16" s="165"/>
    </row>
    <row r="17" spans="1:35" ht="15.75" customHeight="1" x14ac:dyDescent="0.25">
      <c r="A17" s="171" t="s">
        <v>2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3"/>
      <c r="R17" s="173"/>
      <c r="S17" s="173"/>
      <c r="T17" s="173"/>
      <c r="U17" s="173"/>
      <c r="V17" s="173"/>
      <c r="W17" s="173"/>
      <c r="X17" s="174"/>
      <c r="Y17" s="175">
        <f>SUM(Y10:AB16)</f>
        <v>0</v>
      </c>
      <c r="Z17" s="176"/>
      <c r="AA17" s="176"/>
      <c r="AB17" s="177"/>
    </row>
    <row r="18" spans="1:35" ht="15.75" customHeight="1" x14ac:dyDescent="0.25">
      <c r="A18" s="94" t="s">
        <v>2028</v>
      </c>
      <c r="B18" s="195" t="str">
        <f>IF($Y$3=$AD$18,$AE$18,$AE$19)</f>
        <v>Certified:  Charges to appropriation/allotment are necessary, lawful and under my direct supervision; and supporting documents valid, proper and legal</v>
      </c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6"/>
      <c r="P18" s="94" t="s">
        <v>2093</v>
      </c>
      <c r="Q18" s="193" t="str">
        <f>IF($Y$3=$AD$18,$AF$18,$AF$19)</f>
        <v>Certified:  Allotment available and obligated for the purpose/adjustment necessary as indicated above</v>
      </c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4"/>
      <c r="AD18" s="88" t="s">
        <v>2134</v>
      </c>
      <c r="AE18" s="91" t="s">
        <v>2152</v>
      </c>
      <c r="AF18" s="91" t="s">
        <v>2153</v>
      </c>
      <c r="AG18" s="91" t="s">
        <v>2158</v>
      </c>
      <c r="AH18" s="91" t="s">
        <v>2150</v>
      </c>
      <c r="AI18" s="91" t="s">
        <v>2116</v>
      </c>
    </row>
    <row r="19" spans="1:35" ht="15.75" customHeight="1" x14ac:dyDescent="0.25">
      <c r="A19" s="95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8"/>
      <c r="P19" s="9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6"/>
      <c r="AD19" s="88" t="s">
        <v>2147</v>
      </c>
      <c r="AE19" s="91" t="s">
        <v>2151</v>
      </c>
      <c r="AF19" s="91" t="s">
        <v>2154</v>
      </c>
      <c r="AG19" s="91" t="s">
        <v>2159</v>
      </c>
      <c r="AH19" s="91" t="s">
        <v>2157</v>
      </c>
      <c r="AI19" s="91" t="s">
        <v>2156</v>
      </c>
    </row>
    <row r="20" spans="1:35" ht="15.75" customHeight="1" x14ac:dyDescent="0.25">
      <c r="A20" s="95"/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200"/>
      <c r="P20" s="9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6"/>
    </row>
    <row r="21" spans="1:35" x14ac:dyDescent="0.25">
      <c r="A21" s="178" t="s">
        <v>2034</v>
      </c>
      <c r="B21" s="179"/>
      <c r="C21" s="180"/>
      <c r="D21" s="184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3"/>
      <c r="P21" s="188" t="s">
        <v>2034</v>
      </c>
      <c r="Q21" s="179"/>
      <c r="R21" s="180"/>
      <c r="S21" s="190"/>
      <c r="T21" s="191"/>
      <c r="U21" s="191"/>
      <c r="V21" s="191"/>
      <c r="W21" s="191"/>
      <c r="X21" s="191"/>
      <c r="Y21" s="191"/>
      <c r="Z21" s="191"/>
      <c r="AA21" s="191"/>
      <c r="AB21" s="192"/>
    </row>
    <row r="22" spans="1:35" ht="20.25" customHeight="1" x14ac:dyDescent="0.25">
      <c r="A22" s="181"/>
      <c r="B22" s="182"/>
      <c r="C22" s="183"/>
      <c r="D22" s="185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7"/>
      <c r="P22" s="189"/>
      <c r="Q22" s="182"/>
      <c r="R22" s="183"/>
      <c r="S22" s="185"/>
      <c r="T22" s="186"/>
      <c r="U22" s="186"/>
      <c r="V22" s="186"/>
      <c r="W22" s="186"/>
      <c r="X22" s="186"/>
      <c r="Y22" s="186"/>
      <c r="Z22" s="186"/>
      <c r="AA22" s="186"/>
      <c r="AB22" s="187"/>
    </row>
    <row r="23" spans="1:35" ht="12.75" customHeight="1" x14ac:dyDescent="0.25">
      <c r="A23" s="188" t="s">
        <v>2035</v>
      </c>
      <c r="B23" s="179"/>
      <c r="C23" s="180"/>
      <c r="D23" s="202" t="str">
        <f>DV!A27</f>
        <v>LORENZO O. CAPACIO, Ed.D</v>
      </c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4"/>
      <c r="P23" s="188" t="s">
        <v>2035</v>
      </c>
      <c r="Q23" s="179"/>
      <c r="R23" s="180"/>
      <c r="S23" s="202" t="s">
        <v>2099</v>
      </c>
      <c r="T23" s="208"/>
      <c r="U23" s="208"/>
      <c r="V23" s="208"/>
      <c r="W23" s="208"/>
      <c r="X23" s="208"/>
      <c r="Y23" s="208"/>
      <c r="Z23" s="208"/>
      <c r="AA23" s="208"/>
      <c r="AB23" s="209"/>
    </row>
    <row r="24" spans="1:35" x14ac:dyDescent="0.25">
      <c r="A24" s="189"/>
      <c r="B24" s="182"/>
      <c r="C24" s="183"/>
      <c r="D24" s="205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7"/>
      <c r="P24" s="189"/>
      <c r="Q24" s="182"/>
      <c r="R24" s="183"/>
      <c r="S24" s="210"/>
      <c r="T24" s="211"/>
      <c r="U24" s="211"/>
      <c r="V24" s="211"/>
      <c r="W24" s="211"/>
      <c r="X24" s="211"/>
      <c r="Y24" s="211"/>
      <c r="Z24" s="211"/>
      <c r="AA24" s="211"/>
      <c r="AB24" s="212"/>
    </row>
    <row r="25" spans="1:35" ht="15" customHeight="1" x14ac:dyDescent="0.25">
      <c r="A25" s="188" t="s">
        <v>2036</v>
      </c>
      <c r="B25" s="179"/>
      <c r="C25" s="180"/>
      <c r="D25" s="213" t="str">
        <f>DV!A28</f>
        <v>Chief - School Governance and Operations Division</v>
      </c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2"/>
      <c r="P25" s="188" t="s">
        <v>2036</v>
      </c>
      <c r="Q25" s="179"/>
      <c r="R25" s="180"/>
      <c r="S25" s="214" t="s">
        <v>2097</v>
      </c>
      <c r="T25" s="215"/>
      <c r="U25" s="215"/>
      <c r="V25" s="215"/>
      <c r="W25" s="215"/>
      <c r="X25" s="215"/>
      <c r="Y25" s="215"/>
      <c r="Z25" s="215"/>
      <c r="AA25" s="215"/>
      <c r="AB25" s="216"/>
    </row>
    <row r="26" spans="1:35" s="96" customFormat="1" ht="12.75" x14ac:dyDescent="0.25">
      <c r="A26" s="189"/>
      <c r="B26" s="182"/>
      <c r="C26" s="183"/>
      <c r="D26" s="217" t="s">
        <v>2094</v>
      </c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9"/>
      <c r="P26" s="189"/>
      <c r="Q26" s="182"/>
      <c r="R26" s="183"/>
      <c r="S26" s="217" t="s">
        <v>2095</v>
      </c>
      <c r="T26" s="218"/>
      <c r="U26" s="218"/>
      <c r="V26" s="218"/>
      <c r="W26" s="218"/>
      <c r="X26" s="218"/>
      <c r="Y26" s="218"/>
      <c r="Z26" s="218"/>
      <c r="AA26" s="218"/>
      <c r="AB26" s="220"/>
    </row>
    <row r="27" spans="1:35" ht="10.5" customHeight="1" x14ac:dyDescent="0.25">
      <c r="A27" s="188" t="s">
        <v>1575</v>
      </c>
      <c r="B27" s="179"/>
      <c r="C27" s="180"/>
      <c r="D27" s="224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2"/>
      <c r="P27" s="188" t="s">
        <v>1575</v>
      </c>
      <c r="Q27" s="179"/>
      <c r="R27" s="180"/>
      <c r="S27" s="228"/>
      <c r="T27" s="191"/>
      <c r="U27" s="191"/>
      <c r="V27" s="191"/>
      <c r="W27" s="191"/>
      <c r="X27" s="191"/>
      <c r="Y27" s="191"/>
      <c r="Z27" s="191"/>
      <c r="AA27" s="191"/>
      <c r="AB27" s="192"/>
    </row>
    <row r="28" spans="1:35" ht="9.75" customHeight="1" x14ac:dyDescent="0.25">
      <c r="A28" s="221"/>
      <c r="B28" s="222"/>
      <c r="C28" s="223"/>
      <c r="D28" s="225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  <c r="P28" s="221"/>
      <c r="Q28" s="222"/>
      <c r="R28" s="223"/>
      <c r="S28" s="225"/>
      <c r="T28" s="226"/>
      <c r="U28" s="226"/>
      <c r="V28" s="226"/>
      <c r="W28" s="226"/>
      <c r="X28" s="226"/>
      <c r="Y28" s="226"/>
      <c r="Z28" s="226"/>
      <c r="AA28" s="226"/>
      <c r="AB28" s="227"/>
    </row>
    <row r="29" spans="1:35" x14ac:dyDescent="0.25">
      <c r="A29" s="97" t="s">
        <v>2100</v>
      </c>
      <c r="B29" s="229" t="s">
        <v>2101</v>
      </c>
      <c r="C29" s="229"/>
      <c r="D29" s="229"/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</row>
    <row r="30" spans="1:35" x14ac:dyDescent="0.25">
      <c r="A30" s="201" t="s">
        <v>2102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 t="s">
        <v>2092</v>
      </c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</row>
    <row r="31" spans="1:35" x14ac:dyDescent="0.25">
      <c r="A31" s="245" t="s">
        <v>2103</v>
      </c>
      <c r="B31" s="245"/>
      <c r="C31" s="245"/>
      <c r="D31" s="245" t="s">
        <v>2091</v>
      </c>
      <c r="E31" s="245"/>
      <c r="F31" s="245"/>
      <c r="G31" s="245"/>
      <c r="H31" s="245"/>
      <c r="I31" s="245"/>
      <c r="J31" s="246" t="str">
        <f>IF($Y$3=$AD$18,$AH$18,$AH$19)</f>
        <v>ORS/JEV/Check/ADA/TRA No.</v>
      </c>
      <c r="K31" s="247"/>
      <c r="L31" s="247"/>
      <c r="M31" s="247"/>
      <c r="N31" s="247"/>
      <c r="O31" s="248"/>
      <c r="P31" s="245" t="s">
        <v>2104</v>
      </c>
      <c r="Q31" s="245"/>
      <c r="R31" s="245"/>
      <c r="S31" s="245" t="s">
        <v>2105</v>
      </c>
      <c r="T31" s="245"/>
      <c r="U31" s="245"/>
      <c r="V31" s="245" t="s">
        <v>2106</v>
      </c>
      <c r="W31" s="245"/>
      <c r="X31" s="245"/>
      <c r="Y31" s="230" t="s">
        <v>2107</v>
      </c>
      <c r="Z31" s="230"/>
      <c r="AA31" s="230"/>
      <c r="AB31" s="230"/>
    </row>
    <row r="32" spans="1:35" x14ac:dyDescent="0.25">
      <c r="A32" s="245"/>
      <c r="B32" s="245"/>
      <c r="C32" s="245"/>
      <c r="D32" s="245"/>
      <c r="E32" s="245"/>
      <c r="F32" s="245"/>
      <c r="G32" s="245"/>
      <c r="H32" s="245"/>
      <c r="I32" s="245"/>
      <c r="J32" s="249"/>
      <c r="K32" s="250"/>
      <c r="L32" s="250"/>
      <c r="M32" s="250"/>
      <c r="N32" s="250"/>
      <c r="O32" s="251"/>
      <c r="P32" s="245"/>
      <c r="Q32" s="245"/>
      <c r="R32" s="245"/>
      <c r="S32" s="245"/>
      <c r="T32" s="245"/>
      <c r="U32" s="245"/>
      <c r="V32" s="245"/>
      <c r="W32" s="245"/>
      <c r="X32" s="245"/>
      <c r="Y32" s="230"/>
      <c r="Z32" s="230"/>
      <c r="AA32" s="230"/>
      <c r="AB32" s="230"/>
    </row>
    <row r="33" spans="1:28" x14ac:dyDescent="0.25">
      <c r="A33" s="245"/>
      <c r="B33" s="245"/>
      <c r="C33" s="245"/>
      <c r="D33" s="245"/>
      <c r="E33" s="245"/>
      <c r="F33" s="245"/>
      <c r="G33" s="245"/>
      <c r="H33" s="245"/>
      <c r="I33" s="245"/>
      <c r="J33" s="252"/>
      <c r="K33" s="253"/>
      <c r="L33" s="253"/>
      <c r="M33" s="253"/>
      <c r="N33" s="253"/>
      <c r="O33" s="254"/>
      <c r="P33" s="245"/>
      <c r="Q33" s="245"/>
      <c r="R33" s="245"/>
      <c r="S33" s="245"/>
      <c r="T33" s="245"/>
      <c r="U33" s="245"/>
      <c r="V33" s="245"/>
      <c r="W33" s="245"/>
      <c r="X33" s="245"/>
      <c r="Y33" s="230"/>
      <c r="Z33" s="230"/>
      <c r="AA33" s="230"/>
      <c r="AB33" s="230"/>
    </row>
    <row r="34" spans="1:28" x14ac:dyDescent="0.25">
      <c r="A34" s="231"/>
      <c r="B34" s="232"/>
      <c r="C34" s="233"/>
      <c r="D34" s="234" t="s">
        <v>2104</v>
      </c>
      <c r="E34" s="235"/>
      <c r="F34" s="235"/>
      <c r="G34" s="235"/>
      <c r="H34" s="235"/>
      <c r="I34" s="236"/>
      <c r="J34" s="237" t="str">
        <f>IF($Y$3=$AD$18,AI18,AI19)</f>
        <v>ORS No.</v>
      </c>
      <c r="K34" s="238"/>
      <c r="L34" s="238"/>
      <c r="M34" s="238"/>
      <c r="N34" s="238"/>
      <c r="O34" s="239"/>
      <c r="P34" s="240">
        <f>+Y17</f>
        <v>0</v>
      </c>
      <c r="Q34" s="241"/>
      <c r="R34" s="242"/>
      <c r="S34" s="243"/>
      <c r="T34" s="241"/>
      <c r="U34" s="242"/>
      <c r="V34" s="231"/>
      <c r="W34" s="232"/>
      <c r="X34" s="233"/>
      <c r="Y34" s="244">
        <f>+P34</f>
        <v>0</v>
      </c>
      <c r="Z34" s="127"/>
      <c r="AA34" s="127"/>
      <c r="AB34" s="128"/>
    </row>
    <row r="35" spans="1:28" x14ac:dyDescent="0.25">
      <c r="A35" s="258"/>
      <c r="B35" s="256"/>
      <c r="C35" s="257"/>
      <c r="D35" s="259" t="s">
        <v>2105</v>
      </c>
      <c r="E35" s="260"/>
      <c r="F35" s="260"/>
      <c r="G35" s="260"/>
      <c r="H35" s="260"/>
      <c r="I35" s="261"/>
      <c r="J35" s="262" t="s">
        <v>2117</v>
      </c>
      <c r="K35" s="263"/>
      <c r="L35" s="263"/>
      <c r="M35" s="263"/>
      <c r="N35" s="263"/>
      <c r="O35" s="264"/>
      <c r="P35" s="265"/>
      <c r="Q35" s="266"/>
      <c r="R35" s="267"/>
      <c r="S35" s="268">
        <f>DV!N23</f>
        <v>0</v>
      </c>
      <c r="T35" s="266"/>
      <c r="U35" s="267"/>
      <c r="V35" s="258"/>
      <c r="W35" s="256"/>
      <c r="X35" s="257"/>
      <c r="Y35" s="255">
        <f>-S35</f>
        <v>0</v>
      </c>
      <c r="Z35" s="256"/>
      <c r="AA35" s="256"/>
      <c r="AB35" s="257"/>
    </row>
    <row r="36" spans="1:28" x14ac:dyDescent="0.25">
      <c r="A36" s="258"/>
      <c r="B36" s="256"/>
      <c r="C36" s="257"/>
      <c r="D36" s="259" t="s">
        <v>2118</v>
      </c>
      <c r="E36" s="260"/>
      <c r="F36" s="260"/>
      <c r="G36" s="260"/>
      <c r="H36" s="260"/>
      <c r="I36" s="261"/>
      <c r="J36" s="262" t="s">
        <v>2119</v>
      </c>
      <c r="K36" s="263"/>
      <c r="L36" s="263"/>
      <c r="M36" s="263"/>
      <c r="N36" s="263"/>
      <c r="O36" s="264"/>
      <c r="P36" s="265"/>
      <c r="Q36" s="266"/>
      <c r="R36" s="267"/>
      <c r="S36" s="268">
        <f>DV!N22</f>
        <v>0</v>
      </c>
      <c r="T36" s="266"/>
      <c r="U36" s="267"/>
      <c r="V36" s="258"/>
      <c r="W36" s="256"/>
      <c r="X36" s="257"/>
      <c r="Y36" s="255">
        <f>-S36</f>
        <v>0</v>
      </c>
      <c r="Z36" s="256"/>
      <c r="AA36" s="256"/>
      <c r="AB36" s="257"/>
    </row>
    <row r="37" spans="1:28" x14ac:dyDescent="0.25">
      <c r="A37" s="258"/>
      <c r="B37" s="256"/>
      <c r="C37" s="257"/>
      <c r="D37" s="258"/>
      <c r="E37" s="256"/>
      <c r="F37" s="256"/>
      <c r="G37" s="256"/>
      <c r="H37" s="256"/>
      <c r="I37" s="257"/>
      <c r="J37" s="258"/>
      <c r="K37" s="256"/>
      <c r="L37" s="256"/>
      <c r="M37" s="256"/>
      <c r="N37" s="256"/>
      <c r="O37" s="257"/>
      <c r="P37" s="265"/>
      <c r="Q37" s="266"/>
      <c r="R37" s="267"/>
      <c r="S37" s="265"/>
      <c r="T37" s="266"/>
      <c r="U37" s="267"/>
      <c r="V37" s="258"/>
      <c r="W37" s="256"/>
      <c r="X37" s="257"/>
      <c r="Y37" s="258"/>
      <c r="Z37" s="256"/>
      <c r="AA37" s="256"/>
      <c r="AB37" s="257"/>
    </row>
    <row r="38" spans="1:28" x14ac:dyDescent="0.25">
      <c r="A38" s="269"/>
      <c r="B38" s="270"/>
      <c r="C38" s="271"/>
      <c r="D38" s="269"/>
      <c r="E38" s="270"/>
      <c r="F38" s="270"/>
      <c r="G38" s="270"/>
      <c r="H38" s="270"/>
      <c r="I38" s="271"/>
      <c r="J38" s="272" t="s">
        <v>2108</v>
      </c>
      <c r="K38" s="273"/>
      <c r="L38" s="273"/>
      <c r="M38" s="273"/>
      <c r="N38" s="273"/>
      <c r="O38" s="274"/>
      <c r="P38" s="275">
        <f>SUM(P34:R37)</f>
        <v>0</v>
      </c>
      <c r="Q38" s="276"/>
      <c r="R38" s="277"/>
      <c r="S38" s="275">
        <f>SUM(S34:U37)</f>
        <v>0</v>
      </c>
      <c r="T38" s="276"/>
      <c r="U38" s="277"/>
      <c r="V38" s="278">
        <f>SUM(V34:X37)</f>
        <v>0</v>
      </c>
      <c r="W38" s="279"/>
      <c r="X38" s="280"/>
      <c r="Y38" s="278">
        <f>SUM(Y34:AB37)</f>
        <v>0</v>
      </c>
      <c r="Z38" s="279"/>
      <c r="AA38" s="279"/>
      <c r="AB38" s="280"/>
    </row>
  </sheetData>
  <sheetProtection password="ED9C" sheet="1" objects="1" scenarios="1" selectLockedCells="1"/>
  <mergeCells count="92">
    <mergeCell ref="Y37:AB37"/>
    <mergeCell ref="A38:C38"/>
    <mergeCell ref="D38:I38"/>
    <mergeCell ref="J38:O38"/>
    <mergeCell ref="P38:R38"/>
    <mergeCell ref="S38:U38"/>
    <mergeCell ref="V38:X38"/>
    <mergeCell ref="Y38:AB38"/>
    <mergeCell ref="A37:C37"/>
    <mergeCell ref="D37:I37"/>
    <mergeCell ref="J37:O37"/>
    <mergeCell ref="P37:R37"/>
    <mergeCell ref="S37:U37"/>
    <mergeCell ref="V37:X37"/>
    <mergeCell ref="A30:O30"/>
    <mergeCell ref="Y35:AB35"/>
    <mergeCell ref="A36:C36"/>
    <mergeCell ref="D36:I36"/>
    <mergeCell ref="J36:O36"/>
    <mergeCell ref="P36:R36"/>
    <mergeCell ref="S36:U36"/>
    <mergeCell ref="V36:X36"/>
    <mergeCell ref="Y36:AB36"/>
    <mergeCell ref="A35:C35"/>
    <mergeCell ref="D35:I35"/>
    <mergeCell ref="J35:O35"/>
    <mergeCell ref="P35:R35"/>
    <mergeCell ref="S35:U35"/>
    <mergeCell ref="V35:X35"/>
    <mergeCell ref="Y31:AB33"/>
    <mergeCell ref="A34:C34"/>
    <mergeCell ref="D34:I34"/>
    <mergeCell ref="J34:O34"/>
    <mergeCell ref="P34:R34"/>
    <mergeCell ref="S34:U34"/>
    <mergeCell ref="V34:X34"/>
    <mergeCell ref="Y34:AB34"/>
    <mergeCell ref="A31:C33"/>
    <mergeCell ref="D31:I33"/>
    <mergeCell ref="J31:O33"/>
    <mergeCell ref="P31:R33"/>
    <mergeCell ref="S31:U33"/>
    <mergeCell ref="V31:X33"/>
    <mergeCell ref="P30:AB30"/>
    <mergeCell ref="A23:C24"/>
    <mergeCell ref="D23:O24"/>
    <mergeCell ref="P23:R24"/>
    <mergeCell ref="S23:AB24"/>
    <mergeCell ref="A25:C26"/>
    <mergeCell ref="D25:O25"/>
    <mergeCell ref="P25:R26"/>
    <mergeCell ref="S25:AB25"/>
    <mergeCell ref="D26:O26"/>
    <mergeCell ref="S26:AB26"/>
    <mergeCell ref="A27:C28"/>
    <mergeCell ref="D27:O28"/>
    <mergeCell ref="P27:R28"/>
    <mergeCell ref="S27:AB28"/>
    <mergeCell ref="B29:AB29"/>
    <mergeCell ref="A17:X17"/>
    <mergeCell ref="Y17:AB17"/>
    <mergeCell ref="A21:C22"/>
    <mergeCell ref="D21:O22"/>
    <mergeCell ref="P21:R22"/>
    <mergeCell ref="S21:AB22"/>
    <mergeCell ref="Q18:AB20"/>
    <mergeCell ref="B18:O20"/>
    <mergeCell ref="A6:E7"/>
    <mergeCell ref="F6:AB7"/>
    <mergeCell ref="A8:E8"/>
    <mergeCell ref="F8:AB8"/>
    <mergeCell ref="A10:E16"/>
    <mergeCell ref="F10:R16"/>
    <mergeCell ref="S10:V16"/>
    <mergeCell ref="W10:X16"/>
    <mergeCell ref="Y10:AB16"/>
    <mergeCell ref="A9:E9"/>
    <mergeCell ref="F9:R9"/>
    <mergeCell ref="S9:V9"/>
    <mergeCell ref="W9:X9"/>
    <mergeCell ref="Y9:AB9"/>
    <mergeCell ref="A1:V1"/>
    <mergeCell ref="A2:V2"/>
    <mergeCell ref="A3:V3"/>
    <mergeCell ref="A4:V4"/>
    <mergeCell ref="A5:E5"/>
    <mergeCell ref="F5:AB5"/>
    <mergeCell ref="W1:AB1"/>
    <mergeCell ref="W2:AB2"/>
    <mergeCell ref="W4:AB4"/>
    <mergeCell ref="W3:X3"/>
    <mergeCell ref="Y3:AB3"/>
  </mergeCells>
  <printOptions horizontalCentered="1" verticalCentered="1"/>
  <pageMargins left="0.25" right="0.25" top="0.5" bottom="0.5" header="0.5" footer="0.5"/>
  <pageSetup paperSize="9" scale="94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15"/>
  <sheetViews>
    <sheetView tabSelected="1" topLeftCell="A16" zoomScale="110" zoomScaleNormal="110" workbookViewId="0">
      <selection activeCell="AI7" sqref="AI7"/>
    </sheetView>
  </sheetViews>
  <sheetFormatPr defaultRowHeight="15.75" x14ac:dyDescent="0.25"/>
  <cols>
    <col min="1" max="1" width="3.5703125" style="85" customWidth="1"/>
    <col min="2" max="2" width="4" style="85" customWidth="1"/>
    <col min="3" max="3" width="3.140625" style="85" customWidth="1"/>
    <col min="4" max="4" width="2.42578125" style="85" customWidth="1"/>
    <col min="5" max="5" width="3" style="85" customWidth="1"/>
    <col min="6" max="6" width="2.85546875" style="85" customWidth="1"/>
    <col min="7" max="7" width="2.28515625" style="85" customWidth="1"/>
    <col min="8" max="9" width="3.140625" style="85" customWidth="1"/>
    <col min="10" max="10" width="3" style="85" customWidth="1"/>
    <col min="11" max="11" width="1.5703125" style="85" customWidth="1"/>
    <col min="12" max="12" width="3.28515625" style="85" customWidth="1"/>
    <col min="13" max="13" width="1.42578125" style="85" customWidth="1"/>
    <col min="14" max="14" width="3.140625" style="85" customWidth="1"/>
    <col min="15" max="16" width="3" style="85" customWidth="1"/>
    <col min="17" max="17" width="3.5703125" style="85" customWidth="1"/>
    <col min="18" max="18" width="2.85546875" style="85" customWidth="1"/>
    <col min="19" max="19" width="4.140625" style="85" customWidth="1"/>
    <col min="20" max="20" width="2.7109375" style="85" customWidth="1"/>
    <col min="21" max="21" width="1.7109375" style="85" customWidth="1"/>
    <col min="22" max="22" width="0.42578125" style="85" hidden="1" customWidth="1"/>
    <col min="23" max="24" width="3.140625" style="85" customWidth="1"/>
    <col min="25" max="25" width="1.140625" style="85" customWidth="1"/>
    <col min="26" max="26" width="6.85546875" style="85" customWidth="1"/>
    <col min="27" max="27" width="3.140625" style="85" customWidth="1"/>
    <col min="28" max="28" width="3" style="85" customWidth="1"/>
    <col min="29" max="30" width="3.42578125" style="85" customWidth="1"/>
    <col min="31" max="31" width="2.85546875" style="85" customWidth="1"/>
    <col min="32" max="32" width="5.28515625" style="85" customWidth="1"/>
    <col min="33" max="33" width="0.140625" style="14" hidden="1" customWidth="1"/>
    <col min="34" max="34" width="14" style="14" customWidth="1"/>
    <col min="35" max="35" width="48.85546875" style="14" customWidth="1"/>
    <col min="36" max="36" width="9.140625" style="14" hidden="1" customWidth="1"/>
    <col min="37" max="37" width="57.28515625" style="14" hidden="1" customWidth="1"/>
    <col min="38" max="38" width="21.140625" style="14" hidden="1" customWidth="1"/>
    <col min="39" max="40" width="9.140625" style="14" hidden="1" customWidth="1"/>
    <col min="41" max="41" width="9.42578125" style="14" hidden="1" customWidth="1"/>
    <col min="42" max="52" width="9.140625" style="14" hidden="1" customWidth="1"/>
    <col min="53" max="80" width="9.140625" style="14" customWidth="1"/>
    <col min="81" max="16384" width="9.140625" style="14"/>
  </cols>
  <sheetData>
    <row r="1" spans="1:35" ht="15.75" customHeight="1" x14ac:dyDescent="0.25">
      <c r="A1" s="449" t="s">
        <v>2017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  <c r="U1" s="450"/>
      <c r="V1" s="450"/>
      <c r="W1" s="450"/>
      <c r="X1" s="450"/>
      <c r="Y1" s="450"/>
      <c r="Z1" s="451"/>
      <c r="AA1" s="437" t="s">
        <v>2138</v>
      </c>
      <c r="AB1" s="438"/>
      <c r="AC1" s="438"/>
      <c r="AD1" s="438"/>
      <c r="AE1" s="438"/>
      <c r="AF1" s="439"/>
      <c r="AH1" s="14" t="s">
        <v>2041</v>
      </c>
    </row>
    <row r="2" spans="1:35" ht="15.75" customHeight="1" x14ac:dyDescent="0.25">
      <c r="A2" s="452" t="s">
        <v>2018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53"/>
      <c r="W2" s="453"/>
      <c r="X2" s="453"/>
      <c r="Y2" s="453"/>
      <c r="Z2" s="454"/>
      <c r="AA2" s="443" t="str">
        <f>+IF($AI$2="","",VLOOKUP($AI$2,$AM$313:$AP$3161,2,0))</f>
        <v>01</v>
      </c>
      <c r="AB2" s="444"/>
      <c r="AC2" s="444"/>
      <c r="AD2" s="444"/>
      <c r="AE2" s="444"/>
      <c r="AF2" s="445"/>
      <c r="AH2" s="14" t="s">
        <v>2137</v>
      </c>
      <c r="AI2" s="12" t="s">
        <v>1213</v>
      </c>
    </row>
    <row r="3" spans="1:35" ht="15" customHeight="1" x14ac:dyDescent="0.25">
      <c r="A3" s="446" t="s">
        <v>2141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7"/>
      <c r="Z3" s="448"/>
      <c r="AA3" s="437" t="s">
        <v>2098</v>
      </c>
      <c r="AB3" s="438"/>
      <c r="AC3" s="438"/>
      <c r="AD3" s="438"/>
      <c r="AE3" s="438"/>
      <c r="AF3" s="439"/>
      <c r="AH3" s="14" t="s">
        <v>2042</v>
      </c>
      <c r="AI3" s="12" t="s">
        <v>2046</v>
      </c>
    </row>
    <row r="4" spans="1:35" ht="15" customHeight="1" x14ac:dyDescent="0.25">
      <c r="A4" s="446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7"/>
      <c r="Z4" s="448"/>
      <c r="AA4" s="440" t="s">
        <v>2139</v>
      </c>
      <c r="AB4" s="441"/>
      <c r="AC4" s="441"/>
      <c r="AD4" s="441"/>
      <c r="AE4" s="441"/>
      <c r="AF4" s="442"/>
      <c r="AH4" s="14" t="s">
        <v>2043</v>
      </c>
      <c r="AI4" s="12" t="s">
        <v>1585</v>
      </c>
    </row>
    <row r="5" spans="1:35" ht="15.75" customHeight="1" x14ac:dyDescent="0.25">
      <c r="A5" s="443" t="s">
        <v>2140</v>
      </c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5"/>
      <c r="AA5" s="15" t="str">
        <f>CONCATENATE(AA2,"-")</f>
        <v>01-</v>
      </c>
      <c r="AB5" s="16"/>
      <c r="AC5" s="16"/>
      <c r="AD5" s="16"/>
      <c r="AE5" s="16"/>
      <c r="AF5" s="17"/>
      <c r="AH5" s="14" t="s">
        <v>2076</v>
      </c>
      <c r="AI5" s="12" t="s">
        <v>2077</v>
      </c>
    </row>
    <row r="6" spans="1:35" ht="9" customHeight="1" x14ac:dyDescent="0.25">
      <c r="A6" s="455" t="s">
        <v>2019</v>
      </c>
      <c r="B6" s="456"/>
      <c r="C6" s="457"/>
      <c r="D6" s="449"/>
      <c r="E6" s="461"/>
      <c r="F6" s="461"/>
      <c r="G6" s="461"/>
      <c r="H6" s="461"/>
      <c r="I6" s="461"/>
      <c r="J6" s="461"/>
      <c r="K6" s="461"/>
      <c r="L6" s="461"/>
      <c r="M6" s="461"/>
      <c r="N6" s="461"/>
      <c r="O6" s="461"/>
      <c r="P6" s="461"/>
      <c r="Q6" s="461"/>
      <c r="R6" s="461"/>
      <c r="S6" s="461"/>
      <c r="T6" s="461"/>
      <c r="U6" s="461"/>
      <c r="V6" s="461"/>
      <c r="W6" s="461"/>
      <c r="X6" s="461"/>
      <c r="Y6" s="461"/>
      <c r="Z6" s="461"/>
      <c r="AA6" s="461"/>
      <c r="AB6" s="461"/>
      <c r="AC6" s="461"/>
      <c r="AD6" s="461"/>
      <c r="AE6" s="461"/>
      <c r="AF6" s="462"/>
      <c r="AG6" s="18"/>
    </row>
    <row r="7" spans="1:35" ht="12" customHeight="1" x14ac:dyDescent="0.25">
      <c r="A7" s="328"/>
      <c r="B7" s="329"/>
      <c r="C7" s="330"/>
      <c r="D7" s="463"/>
      <c r="E7" s="464"/>
      <c r="F7" s="464"/>
      <c r="G7" s="464"/>
      <c r="H7" s="19"/>
      <c r="I7" s="20" t="s">
        <v>2145</v>
      </c>
      <c r="J7" s="20"/>
      <c r="K7" s="20"/>
      <c r="L7" s="20"/>
      <c r="M7" s="329"/>
      <c r="N7" s="21"/>
      <c r="O7" s="20" t="s">
        <v>2020</v>
      </c>
      <c r="P7" s="20"/>
      <c r="Q7" s="20"/>
      <c r="R7" s="20"/>
      <c r="S7" s="20"/>
      <c r="T7" s="329"/>
      <c r="U7" s="20"/>
      <c r="V7" s="20"/>
      <c r="W7" s="21"/>
      <c r="X7" s="20" t="s">
        <v>2021</v>
      </c>
      <c r="Y7" s="20"/>
      <c r="Z7" s="20"/>
      <c r="AA7" s="22"/>
      <c r="AB7" s="20" t="s">
        <v>1139</v>
      </c>
      <c r="AC7" s="20"/>
      <c r="AD7" s="329"/>
      <c r="AE7" s="329"/>
      <c r="AF7" s="330"/>
      <c r="AG7" s="18"/>
      <c r="AH7" s="14" t="s">
        <v>2089</v>
      </c>
      <c r="AI7" s="12" t="s">
        <v>2112</v>
      </c>
    </row>
    <row r="8" spans="1:35" ht="7.5" customHeight="1" thickBot="1" x14ac:dyDescent="0.3">
      <c r="A8" s="458"/>
      <c r="B8" s="459"/>
      <c r="C8" s="460"/>
      <c r="D8" s="465"/>
      <c r="E8" s="466"/>
      <c r="F8" s="466"/>
      <c r="G8" s="466"/>
      <c r="H8" s="23"/>
      <c r="I8" s="459"/>
      <c r="J8" s="459"/>
      <c r="K8" s="459"/>
      <c r="L8" s="459"/>
      <c r="M8" s="459"/>
      <c r="N8" s="459"/>
      <c r="O8" s="459"/>
      <c r="P8" s="459"/>
      <c r="Q8" s="459"/>
      <c r="R8" s="459"/>
      <c r="S8" s="459"/>
      <c r="T8" s="459"/>
      <c r="U8" s="459"/>
      <c r="V8" s="459"/>
      <c r="W8" s="459"/>
      <c r="X8" s="459"/>
      <c r="Y8" s="459"/>
      <c r="Z8" s="459"/>
      <c r="AA8" s="459"/>
      <c r="AB8" s="459"/>
      <c r="AC8" s="459"/>
      <c r="AD8" s="459"/>
      <c r="AE8" s="459"/>
      <c r="AF8" s="460"/>
      <c r="AG8" s="18"/>
    </row>
    <row r="9" spans="1:35" ht="14.25" customHeight="1" x14ac:dyDescent="0.25">
      <c r="A9" s="380" t="s">
        <v>2022</v>
      </c>
      <c r="B9" s="381"/>
      <c r="C9" s="382"/>
      <c r="D9" s="389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1"/>
      <c r="R9" s="398" t="s">
        <v>2023</v>
      </c>
      <c r="S9" s="399"/>
      <c r="T9" s="399"/>
      <c r="U9" s="399"/>
      <c r="V9" s="399"/>
      <c r="W9" s="399"/>
      <c r="X9" s="399"/>
      <c r="Y9" s="399"/>
      <c r="Z9" s="400"/>
      <c r="AA9" s="24" t="s">
        <v>2127</v>
      </c>
      <c r="AB9" s="25"/>
      <c r="AC9" s="25"/>
      <c r="AD9" s="25"/>
      <c r="AE9" s="26"/>
      <c r="AF9" s="27"/>
      <c r="AG9" s="28"/>
    </row>
    <row r="10" spans="1:35" ht="9.75" customHeight="1" x14ac:dyDescent="0.25">
      <c r="A10" s="383"/>
      <c r="B10" s="384"/>
      <c r="C10" s="385"/>
      <c r="D10" s="392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93"/>
      <c r="P10" s="393"/>
      <c r="Q10" s="394"/>
      <c r="R10" s="365"/>
      <c r="S10" s="366"/>
      <c r="T10" s="366"/>
      <c r="U10" s="366"/>
      <c r="V10" s="366"/>
      <c r="W10" s="366"/>
      <c r="X10" s="366"/>
      <c r="Y10" s="366"/>
      <c r="Z10" s="367"/>
      <c r="AA10" s="371"/>
      <c r="AB10" s="372"/>
      <c r="AC10" s="372"/>
      <c r="AD10" s="372"/>
      <c r="AE10" s="372"/>
      <c r="AF10" s="373"/>
      <c r="AG10" s="18"/>
    </row>
    <row r="11" spans="1:35" ht="9.75" customHeight="1" x14ac:dyDescent="0.25">
      <c r="A11" s="386"/>
      <c r="B11" s="387"/>
      <c r="C11" s="388"/>
      <c r="D11" s="395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7"/>
      <c r="R11" s="368"/>
      <c r="S11" s="369"/>
      <c r="T11" s="369"/>
      <c r="U11" s="369"/>
      <c r="V11" s="369"/>
      <c r="W11" s="369"/>
      <c r="X11" s="369"/>
      <c r="Y11" s="369"/>
      <c r="Z11" s="370"/>
      <c r="AA11" s="374"/>
      <c r="AB11" s="375"/>
      <c r="AC11" s="375"/>
      <c r="AD11" s="375"/>
      <c r="AE11" s="375"/>
      <c r="AF11" s="376"/>
      <c r="AG11" s="18"/>
    </row>
    <row r="12" spans="1:35" ht="18" customHeight="1" x14ac:dyDescent="0.3">
      <c r="A12" s="377" t="s">
        <v>2024</v>
      </c>
      <c r="B12" s="378"/>
      <c r="C12" s="379"/>
      <c r="D12" s="401"/>
      <c r="E12" s="401"/>
      <c r="F12" s="401"/>
      <c r="G12" s="401"/>
      <c r="H12" s="401"/>
      <c r="I12" s="401"/>
      <c r="J12" s="401"/>
      <c r="K12" s="401"/>
      <c r="L12" s="401"/>
      <c r="M12" s="401"/>
      <c r="N12" s="401"/>
      <c r="O12" s="401"/>
      <c r="P12" s="401"/>
      <c r="Q12" s="401"/>
      <c r="R12" s="401"/>
      <c r="S12" s="401"/>
      <c r="T12" s="401"/>
      <c r="U12" s="401"/>
      <c r="V12" s="401"/>
      <c r="W12" s="401"/>
      <c r="X12" s="401"/>
      <c r="Y12" s="401"/>
      <c r="Z12" s="401"/>
      <c r="AA12" s="401"/>
      <c r="AB12" s="401"/>
      <c r="AC12" s="401"/>
      <c r="AD12" s="401"/>
      <c r="AE12" s="401"/>
      <c r="AF12" s="402"/>
      <c r="AG12" s="18"/>
    </row>
    <row r="13" spans="1:35" ht="23.25" customHeight="1" x14ac:dyDescent="0.25">
      <c r="A13" s="343" t="s">
        <v>2025</v>
      </c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344"/>
      <c r="O13" s="344"/>
      <c r="P13" s="344"/>
      <c r="Q13" s="344"/>
      <c r="R13" s="345"/>
      <c r="S13" s="341" t="s">
        <v>2090</v>
      </c>
      <c r="T13" s="342"/>
      <c r="U13" s="342"/>
      <c r="V13" s="29"/>
      <c r="W13" s="405" t="s">
        <v>2042</v>
      </c>
      <c r="X13" s="406"/>
      <c r="Y13" s="406"/>
      <c r="Z13" s="407"/>
      <c r="AA13" s="331" t="s">
        <v>2026</v>
      </c>
      <c r="AB13" s="332"/>
      <c r="AC13" s="332"/>
      <c r="AD13" s="332"/>
      <c r="AE13" s="332"/>
      <c r="AF13" s="333"/>
      <c r="AG13" s="30"/>
      <c r="AH13" s="14" t="s">
        <v>2088</v>
      </c>
    </row>
    <row r="14" spans="1:35" ht="18.75" customHeight="1" x14ac:dyDescent="0.25">
      <c r="A14" s="425"/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10"/>
      <c r="T14" s="411"/>
      <c r="U14" s="411"/>
      <c r="V14" s="31"/>
      <c r="W14" s="410">
        <f>+IF($AI$3="","",VLOOKUP($AI$3,$AK$293:$AL$299,2,0))</f>
        <v>100010000</v>
      </c>
      <c r="X14" s="411"/>
      <c r="Y14" s="411"/>
      <c r="Z14" s="411"/>
      <c r="AA14" s="416">
        <f>N23</f>
        <v>0</v>
      </c>
      <c r="AB14" s="417"/>
      <c r="AC14" s="417"/>
      <c r="AD14" s="417"/>
      <c r="AE14" s="417"/>
      <c r="AF14" s="418"/>
      <c r="AG14" s="18"/>
      <c r="AH14" s="14" t="s">
        <v>0</v>
      </c>
      <c r="AI14" s="13"/>
    </row>
    <row r="15" spans="1:35" ht="14.25" customHeight="1" x14ac:dyDescent="0.25">
      <c r="A15" s="425"/>
      <c r="B15" s="426"/>
      <c r="C15" s="426"/>
      <c r="D15" s="426"/>
      <c r="E15" s="426"/>
      <c r="F15" s="426"/>
      <c r="G15" s="426"/>
      <c r="H15" s="426"/>
      <c r="I15" s="426"/>
      <c r="J15" s="426"/>
      <c r="K15" s="426"/>
      <c r="L15" s="426"/>
      <c r="M15" s="426"/>
      <c r="N15" s="426"/>
      <c r="O15" s="426"/>
      <c r="P15" s="426"/>
      <c r="Q15" s="426"/>
      <c r="R15" s="426"/>
      <c r="S15" s="412"/>
      <c r="T15" s="413"/>
      <c r="U15" s="413"/>
      <c r="V15" s="32"/>
      <c r="W15" s="412"/>
      <c r="X15" s="413"/>
      <c r="Y15" s="413"/>
      <c r="Z15" s="413"/>
      <c r="AA15" s="419"/>
      <c r="AB15" s="420"/>
      <c r="AC15" s="420"/>
      <c r="AD15" s="420"/>
      <c r="AE15" s="420"/>
      <c r="AF15" s="421"/>
      <c r="AG15" s="18"/>
    </row>
    <row r="16" spans="1:35" ht="13.5" customHeight="1" x14ac:dyDescent="0.25">
      <c r="A16" s="425"/>
      <c r="B16" s="426"/>
      <c r="C16" s="426"/>
      <c r="D16" s="426"/>
      <c r="E16" s="426"/>
      <c r="F16" s="426"/>
      <c r="G16" s="426"/>
      <c r="H16" s="426"/>
      <c r="I16" s="426"/>
      <c r="J16" s="426"/>
      <c r="K16" s="426"/>
      <c r="L16" s="426"/>
      <c r="M16" s="426"/>
      <c r="N16" s="426"/>
      <c r="O16" s="426"/>
      <c r="P16" s="426"/>
      <c r="Q16" s="426"/>
      <c r="R16" s="426"/>
      <c r="S16" s="412"/>
      <c r="T16" s="413"/>
      <c r="U16" s="413"/>
      <c r="V16" s="32"/>
      <c r="W16" s="412"/>
      <c r="X16" s="413"/>
      <c r="Y16" s="413"/>
      <c r="Z16" s="413"/>
      <c r="AA16" s="419"/>
      <c r="AB16" s="420"/>
      <c r="AC16" s="420"/>
      <c r="AD16" s="420"/>
      <c r="AE16" s="420"/>
      <c r="AF16" s="421"/>
      <c r="AG16" s="18"/>
    </row>
    <row r="17" spans="1:58" ht="15.75" customHeight="1" x14ac:dyDescent="0.25">
      <c r="A17" s="425"/>
      <c r="B17" s="426"/>
      <c r="C17" s="426"/>
      <c r="D17" s="426"/>
      <c r="E17" s="426"/>
      <c r="F17" s="426"/>
      <c r="G17" s="426"/>
      <c r="H17" s="426"/>
      <c r="I17" s="426"/>
      <c r="J17" s="426"/>
      <c r="K17" s="426"/>
      <c r="L17" s="426"/>
      <c r="M17" s="426"/>
      <c r="N17" s="426"/>
      <c r="O17" s="426"/>
      <c r="P17" s="426"/>
      <c r="Q17" s="426"/>
      <c r="R17" s="426"/>
      <c r="S17" s="412"/>
      <c r="T17" s="413"/>
      <c r="U17" s="413"/>
      <c r="V17" s="32"/>
      <c r="W17" s="412"/>
      <c r="X17" s="413"/>
      <c r="Y17" s="413"/>
      <c r="Z17" s="413"/>
      <c r="AA17" s="419"/>
      <c r="AB17" s="420"/>
      <c r="AC17" s="420"/>
      <c r="AD17" s="420"/>
      <c r="AE17" s="420"/>
      <c r="AF17" s="421"/>
      <c r="AG17" s="18"/>
    </row>
    <row r="18" spans="1:58" ht="15.75" customHeight="1" x14ac:dyDescent="0.25">
      <c r="A18" s="425"/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426"/>
      <c r="N18" s="426"/>
      <c r="O18" s="426"/>
      <c r="P18" s="426"/>
      <c r="Q18" s="426"/>
      <c r="R18" s="426"/>
      <c r="S18" s="412"/>
      <c r="T18" s="413"/>
      <c r="U18" s="413"/>
      <c r="V18" s="32"/>
      <c r="W18" s="412"/>
      <c r="X18" s="413"/>
      <c r="Y18" s="413"/>
      <c r="Z18" s="413"/>
      <c r="AA18" s="419"/>
      <c r="AB18" s="420"/>
      <c r="AC18" s="420"/>
      <c r="AD18" s="420"/>
      <c r="AE18" s="420"/>
      <c r="AF18" s="421"/>
      <c r="AG18" s="18"/>
    </row>
    <row r="19" spans="1:58" ht="15" customHeight="1" x14ac:dyDescent="0.25">
      <c r="A19" s="425"/>
      <c r="B19" s="426"/>
      <c r="C19" s="426"/>
      <c r="D19" s="426"/>
      <c r="E19" s="426"/>
      <c r="F19" s="426"/>
      <c r="G19" s="426"/>
      <c r="H19" s="426"/>
      <c r="I19" s="426"/>
      <c r="J19" s="426"/>
      <c r="K19" s="426"/>
      <c r="L19" s="426"/>
      <c r="M19" s="426"/>
      <c r="N19" s="426"/>
      <c r="O19" s="426"/>
      <c r="P19" s="426"/>
      <c r="Q19" s="426"/>
      <c r="R19" s="426"/>
      <c r="S19" s="412"/>
      <c r="T19" s="413"/>
      <c r="U19" s="413"/>
      <c r="V19" s="33"/>
      <c r="W19" s="412"/>
      <c r="X19" s="413"/>
      <c r="Y19" s="413"/>
      <c r="Z19" s="413"/>
      <c r="AA19" s="419"/>
      <c r="AB19" s="420"/>
      <c r="AC19" s="420"/>
      <c r="AD19" s="420"/>
      <c r="AE19" s="420"/>
      <c r="AF19" s="421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</row>
    <row r="20" spans="1:58" ht="15" customHeight="1" x14ac:dyDescent="0.25">
      <c r="A20" s="34" t="s">
        <v>0</v>
      </c>
      <c r="B20" s="35"/>
      <c r="C20" s="36"/>
      <c r="D20" s="36"/>
      <c r="E20" s="36"/>
      <c r="F20" s="36"/>
      <c r="G20" s="36"/>
      <c r="H20" s="36"/>
      <c r="I20" s="36"/>
      <c r="J20" s="36"/>
      <c r="K20" s="37"/>
      <c r="L20" s="37"/>
      <c r="M20" s="37"/>
      <c r="N20" s="427">
        <f>AI14</f>
        <v>0</v>
      </c>
      <c r="O20" s="427"/>
      <c r="P20" s="427"/>
      <c r="Q20" s="427"/>
      <c r="R20" s="427"/>
      <c r="S20" s="412"/>
      <c r="T20" s="413"/>
      <c r="U20" s="413"/>
      <c r="V20" s="38"/>
      <c r="W20" s="412"/>
      <c r="X20" s="413"/>
      <c r="Y20" s="413"/>
      <c r="Z20" s="413"/>
      <c r="AA20" s="419"/>
      <c r="AB20" s="420"/>
      <c r="AC20" s="420"/>
      <c r="AD20" s="420"/>
      <c r="AE20" s="420"/>
      <c r="AF20" s="421"/>
      <c r="AG20" s="18"/>
      <c r="AH20" s="36"/>
      <c r="AI20" s="36"/>
      <c r="AJ20" s="36"/>
      <c r="AK20" s="36"/>
      <c r="AL20" s="36"/>
      <c r="AM20" s="36"/>
      <c r="AN20" s="36"/>
      <c r="AO20" s="36"/>
      <c r="AP20" s="37"/>
      <c r="AQ20" s="37"/>
      <c r="AR20" s="37"/>
      <c r="AS20" s="37"/>
      <c r="AT20" s="37"/>
      <c r="AU20" s="39"/>
      <c r="AV20" s="39"/>
      <c r="AW20" s="39"/>
      <c r="AX20" s="403"/>
      <c r="AY20" s="403"/>
      <c r="AZ20" s="403"/>
      <c r="BA20" s="403"/>
      <c r="BB20" s="403"/>
      <c r="BC20" s="403"/>
      <c r="BD20" s="403"/>
      <c r="BE20" s="18"/>
      <c r="BF20" s="18"/>
    </row>
    <row r="21" spans="1:58" ht="15.75" customHeight="1" x14ac:dyDescent="0.25">
      <c r="A21" s="40" t="s">
        <v>2027</v>
      </c>
      <c r="B21" s="36" t="s">
        <v>2086</v>
      </c>
      <c r="C21" s="36"/>
      <c r="D21" s="36"/>
      <c r="E21" s="36"/>
      <c r="F21" s="36"/>
      <c r="G21" s="36"/>
      <c r="H21" s="403">
        <f>+IF($AI$5="","",VLOOKUP($AI$5,$AK$303:$AO$307,3,0))</f>
        <v>0</v>
      </c>
      <c r="I21" s="403"/>
      <c r="J21" s="403"/>
      <c r="K21" s="403"/>
      <c r="L21" s="403"/>
      <c r="M21" s="39"/>
      <c r="N21" s="39"/>
      <c r="O21" s="39"/>
      <c r="P21" s="39"/>
      <c r="Q21" s="39"/>
      <c r="R21" s="39"/>
      <c r="S21" s="412"/>
      <c r="T21" s="413"/>
      <c r="U21" s="413"/>
      <c r="V21" s="41"/>
      <c r="W21" s="412"/>
      <c r="X21" s="413"/>
      <c r="Y21" s="413"/>
      <c r="Z21" s="413"/>
      <c r="AA21" s="419"/>
      <c r="AB21" s="420"/>
      <c r="AC21" s="420"/>
      <c r="AD21" s="420"/>
      <c r="AE21" s="420"/>
      <c r="AF21" s="421"/>
      <c r="AG21" s="18"/>
      <c r="AH21" s="36"/>
      <c r="AI21" s="36"/>
      <c r="AJ21" s="36"/>
      <c r="AK21" s="36"/>
      <c r="AL21" s="36"/>
      <c r="AM21" s="36"/>
      <c r="AN21" s="36"/>
      <c r="AO21" s="36"/>
      <c r="AP21" s="39"/>
      <c r="AQ21" s="403"/>
      <c r="AR21" s="403"/>
      <c r="AS21" s="403"/>
      <c r="AT21" s="403"/>
      <c r="AU21" s="403"/>
      <c r="AV21" s="403"/>
      <c r="AW21" s="39"/>
      <c r="AX21" s="39"/>
      <c r="AY21" s="41"/>
      <c r="AZ21" s="41"/>
      <c r="BA21" s="41"/>
      <c r="BB21" s="41"/>
      <c r="BC21" s="41"/>
      <c r="BD21" s="41"/>
      <c r="BE21" s="18"/>
      <c r="BF21" s="18"/>
    </row>
    <row r="22" spans="1:58" ht="15.75" customHeight="1" x14ac:dyDescent="0.25">
      <c r="A22" s="34"/>
      <c r="B22" s="36" t="s">
        <v>2087</v>
      </c>
      <c r="C22" s="36"/>
      <c r="D22" s="36"/>
      <c r="E22" s="36"/>
      <c r="F22" s="36"/>
      <c r="G22" s="36"/>
      <c r="H22" s="404">
        <f>+IF($AI$5="","",VLOOKUP($AI$5,$AK$303:$AO$307,4,0))</f>
        <v>0</v>
      </c>
      <c r="I22" s="404"/>
      <c r="J22" s="404"/>
      <c r="K22" s="404"/>
      <c r="L22" s="404"/>
      <c r="M22" s="39"/>
      <c r="N22" s="404">
        <f>H21+H22</f>
        <v>0</v>
      </c>
      <c r="O22" s="404"/>
      <c r="P22" s="404"/>
      <c r="Q22" s="404"/>
      <c r="R22" s="404"/>
      <c r="S22" s="412"/>
      <c r="T22" s="413"/>
      <c r="U22" s="413"/>
      <c r="V22" s="39"/>
      <c r="W22" s="412"/>
      <c r="X22" s="413"/>
      <c r="Y22" s="413"/>
      <c r="Z22" s="413"/>
      <c r="AA22" s="419"/>
      <c r="AB22" s="420"/>
      <c r="AC22" s="420"/>
      <c r="AD22" s="420"/>
      <c r="AE22" s="420"/>
      <c r="AF22" s="421"/>
      <c r="AG22" s="18"/>
      <c r="AH22" s="36"/>
      <c r="AI22" s="36"/>
      <c r="AJ22" s="36"/>
      <c r="AK22" s="36"/>
      <c r="AL22" s="36"/>
      <c r="AM22" s="36"/>
      <c r="AN22" s="36"/>
      <c r="AO22" s="36"/>
      <c r="AP22" s="39"/>
      <c r="AQ22" s="403"/>
      <c r="AR22" s="403"/>
      <c r="AS22" s="403"/>
      <c r="AT22" s="403"/>
      <c r="AU22" s="403"/>
      <c r="AV22" s="403"/>
      <c r="AW22" s="39"/>
      <c r="AX22" s="403"/>
      <c r="AY22" s="403"/>
      <c r="AZ22" s="403"/>
      <c r="BA22" s="403"/>
      <c r="BB22" s="403"/>
      <c r="BC22" s="403"/>
      <c r="BD22" s="403"/>
      <c r="BE22" s="18"/>
      <c r="BF22" s="18"/>
    </row>
    <row r="23" spans="1:58" ht="15.75" customHeight="1" thickBot="1" x14ac:dyDescent="0.3">
      <c r="A23" s="34" t="s">
        <v>1</v>
      </c>
      <c r="B23" s="42"/>
      <c r="C23" s="36"/>
      <c r="D23" s="36"/>
      <c r="E23" s="36"/>
      <c r="F23" s="36"/>
      <c r="G23" s="36"/>
      <c r="H23" s="36"/>
      <c r="I23" s="36"/>
      <c r="J23" s="36"/>
      <c r="K23" s="43"/>
      <c r="L23" s="43"/>
      <c r="M23" s="43"/>
      <c r="N23" s="428">
        <f>N20-N22</f>
        <v>0</v>
      </c>
      <c r="O23" s="428"/>
      <c r="P23" s="428"/>
      <c r="Q23" s="428"/>
      <c r="R23" s="428"/>
      <c r="S23" s="412"/>
      <c r="T23" s="413"/>
      <c r="U23" s="413"/>
      <c r="V23" s="41"/>
      <c r="W23" s="412"/>
      <c r="X23" s="413"/>
      <c r="Y23" s="413"/>
      <c r="Z23" s="413"/>
      <c r="AA23" s="419"/>
      <c r="AB23" s="420"/>
      <c r="AC23" s="420"/>
      <c r="AD23" s="420"/>
      <c r="AE23" s="420"/>
      <c r="AF23" s="421"/>
      <c r="AG23" s="18"/>
      <c r="AH23" s="36"/>
      <c r="AI23" s="36"/>
      <c r="AJ23" s="36"/>
      <c r="AK23" s="36"/>
      <c r="AL23" s="36"/>
      <c r="AM23" s="36"/>
      <c r="AN23" s="36"/>
      <c r="AO23" s="36"/>
      <c r="AP23" s="43"/>
      <c r="AQ23" s="43"/>
      <c r="AR23" s="43"/>
      <c r="AS23" s="43"/>
      <c r="AT23" s="43"/>
      <c r="AU23" s="41"/>
      <c r="AV23" s="41"/>
      <c r="AW23" s="41"/>
      <c r="AX23" s="467"/>
      <c r="AY23" s="468"/>
      <c r="AZ23" s="468"/>
      <c r="BA23" s="468"/>
      <c r="BB23" s="468"/>
      <c r="BC23" s="468"/>
      <c r="BD23" s="468"/>
      <c r="BE23" s="18"/>
      <c r="BF23" s="18"/>
    </row>
    <row r="24" spans="1:58" s="46" customFormat="1" ht="15.75" customHeight="1" thickTop="1" x14ac:dyDescent="0.25">
      <c r="A24" s="408" t="s">
        <v>2128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14"/>
      <c r="T24" s="415"/>
      <c r="U24" s="415"/>
      <c r="V24" s="44"/>
      <c r="W24" s="414"/>
      <c r="X24" s="415"/>
      <c r="Y24" s="415"/>
      <c r="Z24" s="415"/>
      <c r="AA24" s="422"/>
      <c r="AB24" s="423"/>
      <c r="AC24" s="423"/>
      <c r="AD24" s="423"/>
      <c r="AE24" s="423"/>
      <c r="AF24" s="424"/>
      <c r="AG24" s="45"/>
    </row>
    <row r="25" spans="1:58" ht="15.75" customHeight="1" x14ac:dyDescent="0.25">
      <c r="A25" s="47" t="s">
        <v>2028</v>
      </c>
      <c r="B25" s="473" t="s">
        <v>2155</v>
      </c>
      <c r="C25" s="474"/>
      <c r="D25" s="474"/>
      <c r="E25" s="474"/>
      <c r="F25" s="474"/>
      <c r="G25" s="474"/>
      <c r="H25" s="474"/>
      <c r="I25" s="474"/>
      <c r="J25" s="474"/>
      <c r="K25" s="474"/>
      <c r="L25" s="474"/>
      <c r="M25" s="474"/>
      <c r="N25" s="474"/>
      <c r="O25" s="474"/>
      <c r="P25" s="474"/>
      <c r="Q25" s="474"/>
      <c r="R25" s="474"/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  <c r="AD25" s="474"/>
      <c r="AE25" s="474"/>
      <c r="AF25" s="475"/>
      <c r="AG25" s="18"/>
    </row>
    <row r="26" spans="1:58" ht="27" customHeight="1" x14ac:dyDescent="0.25">
      <c r="A26" s="48"/>
      <c r="B26" s="42"/>
      <c r="C26" s="49"/>
      <c r="D26" s="49"/>
      <c r="E26" s="49"/>
      <c r="F26" s="49"/>
      <c r="G26" s="49"/>
      <c r="H26" s="49"/>
      <c r="I26" s="49"/>
      <c r="J26" s="49"/>
      <c r="K26" s="50"/>
      <c r="L26" s="50"/>
      <c r="M26" s="50"/>
      <c r="N26" s="50"/>
      <c r="O26" s="50"/>
      <c r="P26" s="51"/>
      <c r="Q26" s="51"/>
      <c r="R26" s="51"/>
      <c r="S26" s="52"/>
      <c r="T26" s="53"/>
      <c r="U26" s="53"/>
      <c r="V26" s="53"/>
      <c r="W26" s="53"/>
      <c r="X26" s="53"/>
      <c r="Y26" s="53"/>
      <c r="Z26" s="54"/>
      <c r="AA26" s="54"/>
      <c r="AB26" s="54"/>
      <c r="AC26" s="54"/>
      <c r="AD26" s="54"/>
      <c r="AE26" s="54"/>
      <c r="AF26" s="55"/>
      <c r="AG26" s="18"/>
    </row>
    <row r="27" spans="1:58" ht="15.75" customHeight="1" x14ac:dyDescent="0.3">
      <c r="A27" s="476" t="str">
        <f>+IF($AI$7="","",VLOOKUP(DV!$AI$7,DV!$AK$309:$AM$311,2,0))</f>
        <v>LORENZO O. CAPACIO, Ed.D</v>
      </c>
      <c r="B27" s="477"/>
      <c r="C27" s="477"/>
      <c r="D27" s="477"/>
      <c r="E27" s="477"/>
      <c r="F27" s="477"/>
      <c r="G27" s="477"/>
      <c r="H27" s="477"/>
      <c r="I27" s="477"/>
      <c r="J27" s="477"/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77"/>
      <c r="AB27" s="477"/>
      <c r="AC27" s="477"/>
      <c r="AD27" s="477"/>
      <c r="AE27" s="477"/>
      <c r="AF27" s="478"/>
      <c r="AG27" s="18"/>
    </row>
    <row r="28" spans="1:58" ht="15.75" customHeight="1" x14ac:dyDescent="0.3">
      <c r="A28" s="479" t="str">
        <f>+IF(DV!$AI$7="","",VLOOKUP(DV!$AI$7,DV!$AK$309:$AM$311,3,0))</f>
        <v>Chief - School Governance and Operations Division</v>
      </c>
      <c r="B28" s="480"/>
      <c r="C28" s="480"/>
      <c r="D28" s="480"/>
      <c r="E28" s="480"/>
      <c r="F28" s="480"/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1"/>
      <c r="AG28" s="18"/>
    </row>
    <row r="29" spans="1:58" ht="15.75" customHeight="1" x14ac:dyDescent="0.25">
      <c r="A29" s="47" t="s">
        <v>2093</v>
      </c>
      <c r="B29" s="482" t="s">
        <v>2129</v>
      </c>
      <c r="C29" s="482"/>
      <c r="D29" s="482"/>
      <c r="E29" s="482"/>
      <c r="F29" s="482"/>
      <c r="G29" s="482"/>
      <c r="H29" s="482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3"/>
      <c r="AG29" s="18"/>
    </row>
    <row r="30" spans="1:58" s="58" customFormat="1" ht="16.5" x14ac:dyDescent="0.25">
      <c r="A30" s="472" t="s">
        <v>2130</v>
      </c>
      <c r="B30" s="469"/>
      <c r="C30" s="469"/>
      <c r="D30" s="469"/>
      <c r="E30" s="469"/>
      <c r="F30" s="469"/>
      <c r="G30" s="469"/>
      <c r="H30" s="469"/>
      <c r="I30" s="469"/>
      <c r="J30" s="469"/>
      <c r="K30" s="469"/>
      <c r="L30" s="469"/>
      <c r="M30" s="469"/>
      <c r="N30" s="469"/>
      <c r="O30" s="469"/>
      <c r="P30" s="469"/>
      <c r="Q30" s="471" t="s">
        <v>2109</v>
      </c>
      <c r="R30" s="469"/>
      <c r="S30" s="469"/>
      <c r="T30" s="469"/>
      <c r="U30" s="469"/>
      <c r="V30" s="56"/>
      <c r="W30" s="469" t="s">
        <v>2131</v>
      </c>
      <c r="X30" s="469"/>
      <c r="Y30" s="469"/>
      <c r="Z30" s="469"/>
      <c r="AA30" s="469"/>
      <c r="AB30" s="469" t="s">
        <v>2132</v>
      </c>
      <c r="AC30" s="469"/>
      <c r="AD30" s="469"/>
      <c r="AE30" s="469"/>
      <c r="AF30" s="470"/>
      <c r="AG30" s="57"/>
    </row>
    <row r="31" spans="1:58" s="61" customFormat="1" ht="16.5" x14ac:dyDescent="0.3">
      <c r="A31" s="429" t="str">
        <f>AI4</f>
        <v>Office Supplies Expenses</v>
      </c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1"/>
      <c r="Q31" s="433" t="str">
        <f>+IF($AI$4="","",VLOOKUP($AI$4,$AK$53:$AL$286,2,0))</f>
        <v>5020301000</v>
      </c>
      <c r="R31" s="433"/>
      <c r="S31" s="433"/>
      <c r="T31" s="433"/>
      <c r="U31" s="433"/>
      <c r="V31" s="59"/>
      <c r="W31" s="434">
        <f>N20</f>
        <v>0</v>
      </c>
      <c r="X31" s="433"/>
      <c r="Y31" s="433"/>
      <c r="Z31" s="433"/>
      <c r="AA31" s="435"/>
      <c r="AB31" s="433"/>
      <c r="AC31" s="433"/>
      <c r="AD31" s="433"/>
      <c r="AE31" s="433"/>
      <c r="AF31" s="436"/>
      <c r="AG31" s="60"/>
    </row>
    <row r="32" spans="1:58" s="61" customFormat="1" ht="16.5" customHeight="1" x14ac:dyDescent="0.3">
      <c r="A32" s="62"/>
      <c r="B32" s="363" t="str">
        <f>IF($N$22&gt;0,$AK$279," " )</f>
        <v xml:space="preserve"> </v>
      </c>
      <c r="C32" s="363"/>
      <c r="D32" s="363"/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3"/>
      <c r="P32" s="364"/>
      <c r="Q32" s="354" t="str">
        <f>IF($N$22&gt;0,$AL$279," " )</f>
        <v xml:space="preserve"> </v>
      </c>
      <c r="R32" s="355"/>
      <c r="S32" s="355"/>
      <c r="T32" s="355"/>
      <c r="U32" s="355"/>
      <c r="V32" s="59"/>
      <c r="W32" s="354"/>
      <c r="X32" s="355"/>
      <c r="Y32" s="355"/>
      <c r="Z32" s="355"/>
      <c r="AA32" s="356"/>
      <c r="AB32" s="357">
        <f>N22</f>
        <v>0</v>
      </c>
      <c r="AC32" s="355"/>
      <c r="AD32" s="355"/>
      <c r="AE32" s="355"/>
      <c r="AF32" s="358"/>
      <c r="AG32" s="60"/>
    </row>
    <row r="33" spans="1:33" s="61" customFormat="1" ht="16.5" x14ac:dyDescent="0.3">
      <c r="A33" s="62"/>
      <c r="B33" s="363" t="str">
        <f>+IF($AI$2="","",VLOOKUP($AI$2,$AM$313:$AP$3161,3,0))</f>
        <v>Cash-Modified Disbursement System (MDS), Regular</v>
      </c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P33" s="364"/>
      <c r="Q33" s="355">
        <f>+IF($AI$2="","",VLOOKUP($AI$2,$AM$313:$AP$3161,4,0))</f>
        <v>1010404000</v>
      </c>
      <c r="R33" s="355"/>
      <c r="S33" s="355"/>
      <c r="T33" s="355"/>
      <c r="U33" s="355"/>
      <c r="V33" s="59"/>
      <c r="W33" s="354"/>
      <c r="X33" s="355"/>
      <c r="Y33" s="355"/>
      <c r="Z33" s="355"/>
      <c r="AA33" s="356"/>
      <c r="AB33" s="357">
        <f>N23</f>
        <v>0</v>
      </c>
      <c r="AC33" s="355"/>
      <c r="AD33" s="355"/>
      <c r="AE33" s="355"/>
      <c r="AF33" s="358"/>
      <c r="AG33" s="60"/>
    </row>
    <row r="34" spans="1:33" s="61" customFormat="1" ht="6" customHeight="1" x14ac:dyDescent="0.3">
      <c r="A34" s="432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360"/>
      <c r="N34" s="360"/>
      <c r="O34" s="360"/>
      <c r="P34" s="360"/>
      <c r="Q34" s="359"/>
      <c r="R34" s="360"/>
      <c r="S34" s="360"/>
      <c r="T34" s="360"/>
      <c r="U34" s="360"/>
      <c r="V34" s="63"/>
      <c r="W34" s="359"/>
      <c r="X34" s="360"/>
      <c r="Y34" s="360"/>
      <c r="Z34" s="360"/>
      <c r="AA34" s="361"/>
      <c r="AB34" s="360"/>
      <c r="AC34" s="360"/>
      <c r="AD34" s="360"/>
      <c r="AE34" s="360"/>
      <c r="AF34" s="362"/>
      <c r="AG34" s="60"/>
    </row>
    <row r="35" spans="1:33" ht="13.5" customHeight="1" x14ac:dyDescent="0.25">
      <c r="A35" s="64" t="s">
        <v>2100</v>
      </c>
      <c r="B35" s="65" t="s">
        <v>2029</v>
      </c>
      <c r="C35" s="65"/>
      <c r="D35" s="66"/>
      <c r="E35" s="66"/>
      <c r="F35" s="66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8"/>
      <c r="R35" s="64" t="s">
        <v>2136</v>
      </c>
      <c r="S35" s="334" t="s">
        <v>2030</v>
      </c>
      <c r="T35" s="334"/>
      <c r="U35" s="334"/>
      <c r="V35" s="334"/>
      <c r="W35" s="334"/>
      <c r="X35" s="334"/>
      <c r="Y35" s="334"/>
      <c r="Z35" s="334"/>
      <c r="AA35" s="334"/>
      <c r="AB35" s="334"/>
      <c r="AC35" s="334"/>
      <c r="AD35" s="69"/>
      <c r="AE35" s="69"/>
      <c r="AF35" s="70"/>
      <c r="AG35" s="18"/>
    </row>
    <row r="36" spans="1:33" ht="3.75" customHeight="1" x14ac:dyDescent="0.25">
      <c r="A36" s="71"/>
      <c r="B36" s="65"/>
      <c r="C36" s="65"/>
      <c r="D36" s="66"/>
      <c r="E36" s="66"/>
      <c r="F36" s="66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8"/>
      <c r="R36" s="335" t="str">
        <f>+CONCATENATE(PROPER(IF(IF(IF(IF((INT(TEXT(AA14,"###,##0.00"))-MOD(INT(TEXT(AA14,"###,##0.00")),1000000))/1000000=0,"",CONCATENATE(VLOOKUP((INT(TEXT(AA14,"###,##0.00"))-MOD(INT(TEXT(AA14,"###,##0.00")),1000000))/1000000,word[],2,0),"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",IF(MOD(MOD(INT(TEXT(AA14,"###,##0.00")),1000000),1000)=0,"",VLOOKUP(MOD(MOD(INT(TEXT(AA14,"###,##0.00")),1000000),1000),word[],2,0))))="",IF(ROUND(TRUNC(100*(TEXT(AA14,"###,##0.00")-INT(TEXT(AA14,"###,##0.00"))),2),1)=0,"00/100 Pesos Only",CONCATENATE(ROUND(TRUNC(100*(TEXT(AA14,"###,##0.00")-INT(TEXT(AA14,"###,##0.00"))),2),1),"/100 Pesos Only")),CONCATENATE(IF(IF(IF((INT(TEXT(AA14,"###,##0.00"))-MOD(INT(TEXT(AA14,"###,##0.00")),1000000))/1000000=0,"",CONCATENATE(VLOOKUP((INT(TEXT(AA14,"###,##0.00"))-MOD(INT(TEXT(AA14,"###,##0.00")),1000000))/1000000,word[],2,0),"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="",IF(MOD(MOD(INT(TEXT(AA14,"###,##0.00")),1000000),1000)=0,"",VLOOKUP(MOD(MOD(INT(TEXT(AA14,"###,##0.00")),1000000),1000),word[],2,0)),CONCATENATE(IF(IF((INT(TEXT(AA14,"###,##0.00"))-MOD(INT(TEXT(AA14,"###,##0.00")),1000000))/1000000=0,"",CONCATENATE(VLOOKUP((INT(TEXT(AA14,"###,##0.00"))-MOD(INT(TEXT(AA14,"###,##0.00")),1000000))/1000000,word[],2,0)," Million"))="",IF((MOD(INT(TEXT(AA14,"###,##0.00")),1000000)-MOD(MOD(INT(TEXT(AA14,"###,##0.00")),1000000),1000))/1000=0,"",CONCATENATE(VLOOKUP((MOD(INT(TEXT(AA14,"###,##0.00")),1000000)-MOD(MOD(INT(TEXT(AA14,"###,##0.00")),1000000),1000))/1000,word[],2,0)," Thousand")),CONCATENATE(IF((INT(TEXT(AA14,"###,##0.00"))-MOD(INT(TEXT(AA14,"###,##0.00")),1000000))/1000000=0,"",CONCATENATE(VLOOKUP((INT(TEXT(AA14,"###,##0.00"))-MOD(INT(TEXT(AA14,"###,##0.00")),1000000))/1000000,word[],2,0)," Million"))," ",IF((MOD(INT(TEXT(AA14,"###,##0.00")),1000000)-MOD(MOD(INT(TEXT(AA14,"###,##0.00")),1000000),1000))/1000=0,"",CONCATENATE(VLOOKUP((MOD(INT(TEXT(AA14,"###,##0.00")),1000000)-MOD(MOD(INT(TEXT(AA14,"###,##0.00")),1000000),1000))/1000,word[],2,0)," Thousand")))),," ",IF(MOD(MOD(INT(TEXT(AA14,"###,##0.00")),1000000),1000)=0,"",VLOOKUP(MOD(MOD(INT(TEXT(AA14,"###,##0.00")),1000000),1000),word[],2,0))))," &amp; ",IF(ROUND(TRUNC(100*(TEXT(AA14,"###,##0.00")-INT(TEXT(AA14,"###,##0.00"))),2),1)=0,"00/100 Pesos Only",CONCATENATE(ROUND(TRUNC(100*(TEXT(AA14,"###,##0.00")-INT(TEXT(AA14,"###,##0.00"))),2),1),"/100 Pesos Only")))))," (Php",TEXT(AA14," #,##0.00)"))</f>
        <v>00/100 Pesos Only (Php 0.00)</v>
      </c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7"/>
      <c r="AG36" s="18"/>
    </row>
    <row r="37" spans="1:33" s="76" customFormat="1" ht="12.75" customHeight="1" x14ac:dyDescent="0.2">
      <c r="A37" s="72"/>
      <c r="B37" s="21"/>
      <c r="C37" s="20" t="s">
        <v>2031</v>
      </c>
      <c r="D37" s="20"/>
      <c r="E37" s="20"/>
      <c r="F37" s="20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4"/>
      <c r="R37" s="335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7"/>
      <c r="AG37" s="75"/>
    </row>
    <row r="38" spans="1:33" s="76" customFormat="1" ht="3" customHeight="1" x14ac:dyDescent="0.2">
      <c r="A38" s="328"/>
      <c r="B38" s="329"/>
      <c r="C38" s="329"/>
      <c r="D38" s="329"/>
      <c r="E38" s="329"/>
      <c r="F38" s="329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4"/>
      <c r="R38" s="335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7"/>
      <c r="AG38" s="75"/>
    </row>
    <row r="39" spans="1:33" s="76" customFormat="1" ht="12.75" customHeight="1" x14ac:dyDescent="0.2">
      <c r="A39" s="72"/>
      <c r="B39" s="21"/>
      <c r="C39" s="20" t="s">
        <v>2032</v>
      </c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77"/>
      <c r="R39" s="335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7"/>
      <c r="AG39" s="75"/>
    </row>
    <row r="40" spans="1:33" s="76" customFormat="1" ht="3.75" customHeight="1" x14ac:dyDescent="0.2">
      <c r="A40" s="328"/>
      <c r="B40" s="329"/>
      <c r="C40" s="329"/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30"/>
      <c r="R40" s="335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7"/>
      <c r="AG40" s="75"/>
    </row>
    <row r="41" spans="1:33" s="76" customFormat="1" ht="12.75" customHeight="1" x14ac:dyDescent="0.2">
      <c r="A41" s="72"/>
      <c r="B41" s="21"/>
      <c r="C41" s="20" t="s">
        <v>2033</v>
      </c>
      <c r="D41" s="20"/>
      <c r="E41" s="20"/>
      <c r="F41" s="20"/>
      <c r="G41" s="20"/>
      <c r="H41" s="20"/>
      <c r="I41" s="20"/>
      <c r="J41" s="20"/>
      <c r="K41" s="73"/>
      <c r="L41" s="73"/>
      <c r="M41" s="73"/>
      <c r="N41" s="73"/>
      <c r="O41" s="73"/>
      <c r="P41" s="73"/>
      <c r="Q41" s="74"/>
      <c r="R41" s="335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7"/>
      <c r="AG41" s="75"/>
    </row>
    <row r="42" spans="1:33" ht="3.75" customHeight="1" x14ac:dyDescent="0.25">
      <c r="A42" s="78"/>
      <c r="B42" s="66"/>
      <c r="C42" s="66"/>
      <c r="D42" s="79"/>
      <c r="E42" s="79"/>
      <c r="F42" s="79"/>
      <c r="G42" s="79"/>
      <c r="H42" s="79"/>
      <c r="I42" s="79"/>
      <c r="J42" s="79"/>
      <c r="K42" s="80"/>
      <c r="L42" s="80"/>
      <c r="M42" s="80"/>
      <c r="N42" s="80"/>
      <c r="O42" s="80"/>
      <c r="P42" s="80"/>
      <c r="Q42" s="81"/>
      <c r="R42" s="338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40"/>
      <c r="AG42" s="18"/>
    </row>
    <row r="43" spans="1:33" ht="30.75" customHeight="1" x14ac:dyDescent="0.25">
      <c r="A43" s="309" t="s">
        <v>2034</v>
      </c>
      <c r="B43" s="310"/>
      <c r="C43" s="310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7"/>
      <c r="R43" s="348" t="s">
        <v>2034</v>
      </c>
      <c r="S43" s="349"/>
      <c r="T43" s="349"/>
      <c r="U43" s="349"/>
      <c r="V43" s="350"/>
      <c r="W43" s="351"/>
      <c r="X43" s="352"/>
      <c r="Y43" s="352"/>
      <c r="Z43" s="352"/>
      <c r="AA43" s="352"/>
      <c r="AB43" s="352"/>
      <c r="AC43" s="352"/>
      <c r="AD43" s="352"/>
      <c r="AE43" s="352"/>
      <c r="AF43" s="353"/>
      <c r="AG43" s="18"/>
    </row>
    <row r="44" spans="1:33" ht="12.75" customHeight="1" x14ac:dyDescent="0.25">
      <c r="A44" s="309" t="s">
        <v>2035</v>
      </c>
      <c r="B44" s="310"/>
      <c r="C44" s="310"/>
      <c r="D44" s="315" t="s">
        <v>2016</v>
      </c>
      <c r="E44" s="316"/>
      <c r="F44" s="316"/>
      <c r="G44" s="316"/>
      <c r="H44" s="316"/>
      <c r="I44" s="316"/>
      <c r="J44" s="316"/>
      <c r="K44" s="316"/>
      <c r="L44" s="316"/>
      <c r="M44" s="316"/>
      <c r="N44" s="316"/>
      <c r="O44" s="316"/>
      <c r="P44" s="316"/>
      <c r="Q44" s="317"/>
      <c r="R44" s="309" t="s">
        <v>2035</v>
      </c>
      <c r="S44" s="311"/>
      <c r="T44" s="311"/>
      <c r="U44" s="311"/>
      <c r="V44" s="311"/>
      <c r="W44" s="313" t="s">
        <v>2125</v>
      </c>
      <c r="X44" s="313"/>
      <c r="Y44" s="313"/>
      <c r="Z44" s="313"/>
      <c r="AA44" s="313"/>
      <c r="AB44" s="313"/>
      <c r="AC44" s="313"/>
      <c r="AD44" s="313"/>
      <c r="AE44" s="313"/>
      <c r="AF44" s="314"/>
      <c r="AG44" s="18"/>
    </row>
    <row r="45" spans="1:33" ht="12.75" customHeight="1" x14ac:dyDescent="0.25">
      <c r="A45" s="309"/>
      <c r="B45" s="310"/>
      <c r="C45" s="310"/>
      <c r="D45" s="318"/>
      <c r="E45" s="319"/>
      <c r="F45" s="319"/>
      <c r="G45" s="319"/>
      <c r="H45" s="319"/>
      <c r="I45" s="319"/>
      <c r="J45" s="319"/>
      <c r="K45" s="319"/>
      <c r="L45" s="319"/>
      <c r="M45" s="319"/>
      <c r="N45" s="319"/>
      <c r="O45" s="319"/>
      <c r="P45" s="319"/>
      <c r="Q45" s="320"/>
      <c r="R45" s="312"/>
      <c r="S45" s="311"/>
      <c r="T45" s="311"/>
      <c r="U45" s="311"/>
      <c r="V45" s="311"/>
      <c r="W45" s="313"/>
      <c r="X45" s="313"/>
      <c r="Y45" s="313"/>
      <c r="Z45" s="313"/>
      <c r="AA45" s="313"/>
      <c r="AB45" s="313"/>
      <c r="AC45" s="313"/>
      <c r="AD45" s="313"/>
      <c r="AE45" s="313"/>
      <c r="AF45" s="314"/>
      <c r="AG45" s="18"/>
    </row>
    <row r="46" spans="1:33" ht="14.25" customHeight="1" x14ac:dyDescent="0.25">
      <c r="A46" s="309" t="s">
        <v>2036</v>
      </c>
      <c r="B46" s="310"/>
      <c r="C46" s="310"/>
      <c r="D46" s="321" t="s">
        <v>2115</v>
      </c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2"/>
      <c r="R46" s="309" t="s">
        <v>2036</v>
      </c>
      <c r="S46" s="310"/>
      <c r="T46" s="310"/>
      <c r="U46" s="310"/>
      <c r="V46" s="310"/>
      <c r="W46" s="321" t="s">
        <v>2126</v>
      </c>
      <c r="X46" s="321"/>
      <c r="Y46" s="321"/>
      <c r="Z46" s="321"/>
      <c r="AA46" s="321"/>
      <c r="AB46" s="321"/>
      <c r="AC46" s="321"/>
      <c r="AD46" s="321"/>
      <c r="AE46" s="321"/>
      <c r="AF46" s="322"/>
      <c r="AG46" s="18"/>
    </row>
    <row r="47" spans="1:33" ht="16.5" customHeight="1" x14ac:dyDescent="0.25">
      <c r="A47" s="323" t="s">
        <v>1575</v>
      </c>
      <c r="B47" s="324"/>
      <c r="C47" s="324"/>
      <c r="D47" s="325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7"/>
      <c r="R47" s="323" t="s">
        <v>1575</v>
      </c>
      <c r="S47" s="324"/>
      <c r="T47" s="324"/>
      <c r="U47" s="324"/>
      <c r="V47" s="324"/>
      <c r="W47" s="325"/>
      <c r="X47" s="326"/>
      <c r="Y47" s="326"/>
      <c r="Z47" s="326"/>
      <c r="AA47" s="326"/>
      <c r="AB47" s="326"/>
      <c r="AC47" s="326"/>
      <c r="AD47" s="326"/>
      <c r="AE47" s="326"/>
      <c r="AF47" s="327"/>
      <c r="AG47" s="18"/>
    </row>
    <row r="48" spans="1:33" ht="13.5" customHeight="1" x14ac:dyDescent="0.25">
      <c r="A48" s="64" t="s">
        <v>2142</v>
      </c>
      <c r="B48" s="281" t="s">
        <v>2143</v>
      </c>
      <c r="C48" s="281"/>
      <c r="D48" s="281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81"/>
      <c r="R48" s="282"/>
      <c r="S48" s="282"/>
      <c r="T48" s="282"/>
      <c r="U48" s="282"/>
      <c r="V48" s="282"/>
      <c r="W48" s="282"/>
      <c r="X48" s="282"/>
      <c r="Y48" s="282"/>
      <c r="Z48" s="283"/>
      <c r="AA48" s="284" t="s">
        <v>2037</v>
      </c>
      <c r="AB48" s="285"/>
      <c r="AC48" s="285"/>
      <c r="AD48" s="285"/>
      <c r="AE48" s="285"/>
      <c r="AF48" s="286"/>
      <c r="AG48" s="18"/>
    </row>
    <row r="49" spans="1:38" s="83" customFormat="1" ht="24.75" customHeight="1" x14ac:dyDescent="0.25">
      <c r="A49" s="287" t="s">
        <v>2038</v>
      </c>
      <c r="B49" s="288"/>
      <c r="C49" s="288"/>
      <c r="D49" s="289"/>
      <c r="E49" s="289"/>
      <c r="F49" s="289"/>
      <c r="G49" s="289"/>
      <c r="H49" s="289"/>
      <c r="I49" s="289"/>
      <c r="J49" s="289"/>
      <c r="K49" s="289"/>
      <c r="L49" s="289"/>
      <c r="M49" s="290" t="s">
        <v>1575</v>
      </c>
      <c r="N49" s="290"/>
      <c r="O49" s="290"/>
      <c r="P49" s="290"/>
      <c r="Q49" s="290"/>
      <c r="R49" s="290" t="s">
        <v>2144</v>
      </c>
      <c r="S49" s="290"/>
      <c r="T49" s="290"/>
      <c r="U49" s="290"/>
      <c r="V49" s="290"/>
      <c r="W49" s="290"/>
      <c r="X49" s="290"/>
      <c r="Y49" s="290"/>
      <c r="Z49" s="291"/>
      <c r="AA49" s="292"/>
      <c r="AB49" s="293"/>
      <c r="AC49" s="293"/>
      <c r="AD49" s="293"/>
      <c r="AE49" s="293"/>
      <c r="AF49" s="294"/>
      <c r="AG49" s="82"/>
    </row>
    <row r="50" spans="1:38" s="83" customFormat="1" ht="12.75" customHeight="1" x14ac:dyDescent="0.25">
      <c r="A50" s="295" t="s">
        <v>2034</v>
      </c>
      <c r="B50" s="289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90" t="s">
        <v>1575</v>
      </c>
      <c r="N50" s="290"/>
      <c r="O50" s="290"/>
      <c r="P50" s="290"/>
      <c r="Q50" s="290"/>
      <c r="R50" s="290" t="s">
        <v>2039</v>
      </c>
      <c r="S50" s="290"/>
      <c r="T50" s="290"/>
      <c r="U50" s="290"/>
      <c r="V50" s="290"/>
      <c r="W50" s="290"/>
      <c r="X50" s="290"/>
      <c r="Y50" s="290"/>
      <c r="Z50" s="291"/>
      <c r="AA50" s="297" t="s">
        <v>1575</v>
      </c>
      <c r="AB50" s="298"/>
      <c r="AC50" s="298"/>
      <c r="AD50" s="298"/>
      <c r="AE50" s="298"/>
      <c r="AF50" s="299"/>
      <c r="AG50" s="82"/>
    </row>
    <row r="51" spans="1:38" s="83" customFormat="1" ht="17.25" customHeight="1" x14ac:dyDescent="0.25">
      <c r="A51" s="296"/>
      <c r="B51" s="289"/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1"/>
      <c r="AA51" s="300"/>
      <c r="AB51" s="301"/>
      <c r="AC51" s="301"/>
      <c r="AD51" s="301"/>
      <c r="AE51" s="301"/>
      <c r="AF51" s="302"/>
      <c r="AG51" s="82"/>
    </row>
    <row r="52" spans="1:38" s="83" customFormat="1" ht="25.5" customHeight="1" x14ac:dyDescent="0.25">
      <c r="A52" s="306" t="s">
        <v>2040</v>
      </c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7"/>
      <c r="R52" s="307"/>
      <c r="S52" s="307"/>
      <c r="T52" s="307"/>
      <c r="U52" s="307"/>
      <c r="V52" s="307"/>
      <c r="W52" s="307"/>
      <c r="X52" s="307"/>
      <c r="Y52" s="307"/>
      <c r="Z52" s="308"/>
      <c r="AA52" s="303"/>
      <c r="AB52" s="304"/>
      <c r="AC52" s="304"/>
      <c r="AD52" s="304"/>
      <c r="AE52" s="304"/>
      <c r="AF52" s="305"/>
      <c r="AG52" s="84"/>
    </row>
    <row r="53" spans="1:38" x14ac:dyDescent="0.25">
      <c r="AI53" s="86"/>
      <c r="AJ53" s="86" t="s">
        <v>1885</v>
      </c>
      <c r="AK53" s="86" t="s">
        <v>1577</v>
      </c>
      <c r="AL53" s="86" t="s">
        <v>1576</v>
      </c>
    </row>
    <row r="54" spans="1:38" x14ac:dyDescent="0.25">
      <c r="AI54" s="86"/>
      <c r="AJ54" s="86" t="s">
        <v>1885</v>
      </c>
      <c r="AK54" s="86" t="s">
        <v>1579</v>
      </c>
      <c r="AL54" s="86" t="s">
        <v>1578</v>
      </c>
    </row>
    <row r="55" spans="1:38" x14ac:dyDescent="0.25">
      <c r="AI55" s="86"/>
      <c r="AJ55" s="86" t="s">
        <v>1885</v>
      </c>
      <c r="AK55" s="86" t="s">
        <v>1581</v>
      </c>
      <c r="AL55" s="86" t="s">
        <v>1580</v>
      </c>
    </row>
    <row r="56" spans="1:38" x14ac:dyDescent="0.25">
      <c r="AI56" s="86"/>
      <c r="AJ56" s="86" t="s">
        <v>1885</v>
      </c>
      <c r="AK56" s="86" t="s">
        <v>1583</v>
      </c>
      <c r="AL56" s="86" t="s">
        <v>1582</v>
      </c>
    </row>
    <row r="57" spans="1:38" x14ac:dyDescent="0.25">
      <c r="AI57" s="86"/>
      <c r="AJ57" s="86" t="s">
        <v>1885</v>
      </c>
      <c r="AK57" s="86" t="s">
        <v>1585</v>
      </c>
      <c r="AL57" s="86" t="s">
        <v>1584</v>
      </c>
    </row>
    <row r="58" spans="1:38" x14ac:dyDescent="0.25">
      <c r="AI58" s="86"/>
      <c r="AJ58" s="86" t="s">
        <v>1885</v>
      </c>
      <c r="AK58" s="86" t="s">
        <v>1587</v>
      </c>
      <c r="AL58" s="86" t="s">
        <v>1586</v>
      </c>
    </row>
    <row r="59" spans="1:38" x14ac:dyDescent="0.25">
      <c r="AI59" s="86"/>
      <c r="AJ59" s="86" t="s">
        <v>1885</v>
      </c>
      <c r="AK59" s="86" t="s">
        <v>1589</v>
      </c>
      <c r="AL59" s="86" t="s">
        <v>1588</v>
      </c>
    </row>
    <row r="60" spans="1:38" x14ac:dyDescent="0.25">
      <c r="AI60" s="86"/>
      <c r="AJ60" s="86" t="s">
        <v>1885</v>
      </c>
      <c r="AK60" s="86" t="s">
        <v>1591</v>
      </c>
      <c r="AL60" s="86" t="s">
        <v>1590</v>
      </c>
    </row>
    <row r="61" spans="1:38" x14ac:dyDescent="0.25">
      <c r="AI61" s="86"/>
      <c r="AJ61" s="86" t="s">
        <v>1885</v>
      </c>
      <c r="AK61" s="86" t="s">
        <v>1593</v>
      </c>
      <c r="AL61" s="86" t="s">
        <v>1592</v>
      </c>
    </row>
    <row r="62" spans="1:38" x14ac:dyDescent="0.25">
      <c r="AI62" s="86"/>
      <c r="AJ62" s="86" t="s">
        <v>1885</v>
      </c>
      <c r="AK62" s="86" t="s">
        <v>1595</v>
      </c>
      <c r="AL62" s="86" t="s">
        <v>1594</v>
      </c>
    </row>
    <row r="63" spans="1:38" x14ac:dyDescent="0.25">
      <c r="AI63" s="86"/>
      <c r="AJ63" s="86" t="s">
        <v>1885</v>
      </c>
      <c r="AK63" s="86" t="s">
        <v>1597</v>
      </c>
      <c r="AL63" s="86" t="s">
        <v>1596</v>
      </c>
    </row>
    <row r="64" spans="1:38" x14ac:dyDescent="0.25">
      <c r="AI64" s="86"/>
      <c r="AJ64" s="86" t="s">
        <v>1885</v>
      </c>
      <c r="AK64" s="86" t="s">
        <v>1599</v>
      </c>
      <c r="AL64" s="86" t="s">
        <v>1598</v>
      </c>
    </row>
    <row r="65" spans="35:38" x14ac:dyDescent="0.25">
      <c r="AI65" s="86"/>
      <c r="AJ65" s="86" t="s">
        <v>1885</v>
      </c>
      <c r="AK65" s="86" t="s">
        <v>1601</v>
      </c>
      <c r="AL65" s="86" t="s">
        <v>1600</v>
      </c>
    </row>
    <row r="66" spans="35:38" x14ac:dyDescent="0.25">
      <c r="AI66" s="86"/>
      <c r="AJ66" s="86" t="s">
        <v>1885</v>
      </c>
      <c r="AK66" s="86" t="s">
        <v>1603</v>
      </c>
      <c r="AL66" s="86" t="s">
        <v>1602</v>
      </c>
    </row>
    <row r="67" spans="35:38" x14ac:dyDescent="0.25">
      <c r="AI67" s="86"/>
      <c r="AJ67" s="86" t="s">
        <v>1885</v>
      </c>
      <c r="AK67" s="86" t="s">
        <v>1611</v>
      </c>
      <c r="AL67" s="86" t="s">
        <v>1610</v>
      </c>
    </row>
    <row r="68" spans="35:38" x14ac:dyDescent="0.25">
      <c r="AI68" s="86"/>
      <c r="AJ68" s="86" t="s">
        <v>1885</v>
      </c>
      <c r="AK68" s="86" t="s">
        <v>1613</v>
      </c>
      <c r="AL68" s="86" t="s">
        <v>1612</v>
      </c>
    </row>
    <row r="69" spans="35:38" x14ac:dyDescent="0.25">
      <c r="AI69" s="86"/>
      <c r="AJ69" s="86" t="s">
        <v>1885</v>
      </c>
      <c r="AK69" s="86" t="s">
        <v>1605</v>
      </c>
      <c r="AL69" s="86" t="s">
        <v>1604</v>
      </c>
    </row>
    <row r="70" spans="35:38" x14ac:dyDescent="0.25">
      <c r="AI70" s="86"/>
      <c r="AJ70" s="86" t="s">
        <v>1885</v>
      </c>
      <c r="AK70" s="86" t="s">
        <v>1607</v>
      </c>
      <c r="AL70" s="86" t="s">
        <v>1606</v>
      </c>
    </row>
    <row r="71" spans="35:38" x14ac:dyDescent="0.25">
      <c r="AI71" s="86"/>
      <c r="AJ71" s="86" t="s">
        <v>1885</v>
      </c>
      <c r="AK71" s="86" t="s">
        <v>1609</v>
      </c>
      <c r="AL71" s="86" t="s">
        <v>1608</v>
      </c>
    </row>
    <row r="72" spans="35:38" x14ac:dyDescent="0.25">
      <c r="AI72" s="86"/>
      <c r="AJ72" s="86" t="s">
        <v>1885</v>
      </c>
      <c r="AK72" s="86" t="s">
        <v>1615</v>
      </c>
      <c r="AL72" s="86" t="s">
        <v>1614</v>
      </c>
    </row>
    <row r="73" spans="35:38" x14ac:dyDescent="0.25">
      <c r="AI73" s="86"/>
      <c r="AJ73" s="86" t="s">
        <v>1885</v>
      </c>
      <c r="AK73" s="86" t="s">
        <v>1617</v>
      </c>
      <c r="AL73" s="86" t="s">
        <v>1616</v>
      </c>
    </row>
    <row r="74" spans="35:38" x14ac:dyDescent="0.25">
      <c r="AI74" s="86"/>
      <c r="AJ74" s="86" t="s">
        <v>1885</v>
      </c>
      <c r="AK74" s="86" t="s">
        <v>1619</v>
      </c>
      <c r="AL74" s="86" t="s">
        <v>1618</v>
      </c>
    </row>
    <row r="75" spans="35:38" x14ac:dyDescent="0.25">
      <c r="AI75" s="86"/>
      <c r="AJ75" s="86" t="s">
        <v>1885</v>
      </c>
      <c r="AK75" s="86" t="s">
        <v>1625</v>
      </c>
      <c r="AL75" s="86" t="s">
        <v>1624</v>
      </c>
    </row>
    <row r="76" spans="35:38" x14ac:dyDescent="0.25">
      <c r="AI76" s="86"/>
      <c r="AJ76" s="86" t="s">
        <v>1885</v>
      </c>
      <c r="AK76" s="86" t="s">
        <v>1627</v>
      </c>
      <c r="AL76" s="86" t="s">
        <v>1626</v>
      </c>
    </row>
    <row r="77" spans="35:38" x14ac:dyDescent="0.25">
      <c r="AI77" s="86"/>
      <c r="AJ77" s="86" t="s">
        <v>1885</v>
      </c>
      <c r="AK77" s="86" t="s">
        <v>1621</v>
      </c>
      <c r="AL77" s="86" t="s">
        <v>1620</v>
      </c>
    </row>
    <row r="78" spans="35:38" x14ac:dyDescent="0.25">
      <c r="AI78" s="86"/>
      <c r="AJ78" s="86" t="s">
        <v>1885</v>
      </c>
      <c r="AK78" s="86" t="s">
        <v>1623</v>
      </c>
      <c r="AL78" s="86" t="s">
        <v>1622</v>
      </c>
    </row>
    <row r="79" spans="35:38" x14ac:dyDescent="0.25">
      <c r="AI79" s="86"/>
      <c r="AJ79" s="86" t="s">
        <v>1885</v>
      </c>
      <c r="AK79" s="86" t="s">
        <v>1631</v>
      </c>
      <c r="AL79" s="86" t="s">
        <v>1630</v>
      </c>
    </row>
    <row r="80" spans="35:38" x14ac:dyDescent="0.25">
      <c r="AI80" s="86"/>
      <c r="AJ80" s="86" t="s">
        <v>1885</v>
      </c>
      <c r="AK80" s="86" t="s">
        <v>1633</v>
      </c>
      <c r="AL80" s="86" t="s">
        <v>1632</v>
      </c>
    </row>
    <row r="81" spans="35:38" x14ac:dyDescent="0.25">
      <c r="AI81" s="86"/>
      <c r="AJ81" s="86" t="s">
        <v>1885</v>
      </c>
      <c r="AK81" s="86" t="s">
        <v>1629</v>
      </c>
      <c r="AL81" s="86" t="s">
        <v>1628</v>
      </c>
    </row>
    <row r="82" spans="35:38" x14ac:dyDescent="0.25">
      <c r="AI82" s="86"/>
      <c r="AJ82" s="86" t="s">
        <v>1885</v>
      </c>
      <c r="AK82" s="86" t="s">
        <v>1635</v>
      </c>
      <c r="AL82" s="86" t="s">
        <v>1634</v>
      </c>
    </row>
    <row r="83" spans="35:38" x14ac:dyDescent="0.25">
      <c r="AI83" s="86"/>
      <c r="AJ83" s="86" t="s">
        <v>1885</v>
      </c>
      <c r="AK83" s="86" t="s">
        <v>1637</v>
      </c>
      <c r="AL83" s="86" t="s">
        <v>1636</v>
      </c>
    </row>
    <row r="84" spans="35:38" x14ac:dyDescent="0.25">
      <c r="AI84" s="86"/>
      <c r="AJ84" s="86" t="s">
        <v>1885</v>
      </c>
      <c r="AK84" s="86" t="s">
        <v>1639</v>
      </c>
      <c r="AL84" s="86" t="s">
        <v>1638</v>
      </c>
    </row>
    <row r="85" spans="35:38" x14ac:dyDescent="0.25">
      <c r="AI85" s="86"/>
      <c r="AJ85" s="86" t="s">
        <v>1885</v>
      </c>
      <c r="AK85" s="86" t="s">
        <v>1641</v>
      </c>
      <c r="AL85" s="86" t="s">
        <v>1640</v>
      </c>
    </row>
    <row r="86" spans="35:38" x14ac:dyDescent="0.25">
      <c r="AI86" s="86"/>
      <c r="AJ86" s="86" t="s">
        <v>1885</v>
      </c>
      <c r="AK86" s="86" t="s">
        <v>1642</v>
      </c>
      <c r="AL86" s="86" t="s">
        <v>1643</v>
      </c>
    </row>
    <row r="87" spans="35:38" x14ac:dyDescent="0.25">
      <c r="AI87" s="86"/>
      <c r="AJ87" s="86" t="s">
        <v>1885</v>
      </c>
      <c r="AK87" s="86" t="s">
        <v>1645</v>
      </c>
      <c r="AL87" s="86" t="s">
        <v>1644</v>
      </c>
    </row>
    <row r="88" spans="35:38" x14ac:dyDescent="0.25">
      <c r="AI88" s="86"/>
      <c r="AJ88" s="86" t="s">
        <v>1885</v>
      </c>
      <c r="AK88" s="86" t="s">
        <v>1647</v>
      </c>
      <c r="AL88" s="86" t="s">
        <v>1646</v>
      </c>
    </row>
    <row r="89" spans="35:38" x14ac:dyDescent="0.25">
      <c r="AI89" s="86"/>
      <c r="AJ89" s="86" t="s">
        <v>1885</v>
      </c>
      <c r="AK89" s="86" t="s">
        <v>1649</v>
      </c>
      <c r="AL89" s="86" t="s">
        <v>1648</v>
      </c>
    </row>
    <row r="90" spans="35:38" x14ac:dyDescent="0.25">
      <c r="AI90" s="86"/>
      <c r="AJ90" s="86" t="s">
        <v>1885</v>
      </c>
      <c r="AK90" s="86" t="s">
        <v>1651</v>
      </c>
      <c r="AL90" s="86" t="s">
        <v>1650</v>
      </c>
    </row>
    <row r="91" spans="35:38" x14ac:dyDescent="0.25">
      <c r="AI91" s="86"/>
      <c r="AJ91" s="86" t="s">
        <v>1885</v>
      </c>
      <c r="AK91" s="86" t="s">
        <v>1653</v>
      </c>
      <c r="AL91" s="86" t="s">
        <v>1652</v>
      </c>
    </row>
    <row r="92" spans="35:38" x14ac:dyDescent="0.25">
      <c r="AI92" s="86"/>
      <c r="AJ92" s="86" t="s">
        <v>1885</v>
      </c>
      <c r="AK92" s="86" t="s">
        <v>1655</v>
      </c>
      <c r="AL92" s="86" t="s">
        <v>1654</v>
      </c>
    </row>
    <row r="93" spans="35:38" x14ac:dyDescent="0.25">
      <c r="AI93" s="86"/>
      <c r="AJ93" s="86" t="s">
        <v>1885</v>
      </c>
      <c r="AK93" s="86" t="s">
        <v>1657</v>
      </c>
      <c r="AL93" s="86" t="s">
        <v>1656</v>
      </c>
    </row>
    <row r="94" spans="35:38" x14ac:dyDescent="0.25">
      <c r="AI94" s="86"/>
      <c r="AJ94" s="86" t="s">
        <v>1885</v>
      </c>
      <c r="AK94" s="86" t="s">
        <v>1659</v>
      </c>
      <c r="AL94" s="86" t="s">
        <v>1658</v>
      </c>
    </row>
    <row r="95" spans="35:38" x14ac:dyDescent="0.25">
      <c r="AI95" s="86"/>
      <c r="AJ95" s="86" t="s">
        <v>1885</v>
      </c>
      <c r="AK95" s="86" t="s">
        <v>1661</v>
      </c>
      <c r="AL95" s="86" t="s">
        <v>1660</v>
      </c>
    </row>
    <row r="96" spans="35:38" x14ac:dyDescent="0.25">
      <c r="AI96" s="86"/>
      <c r="AJ96" s="86" t="s">
        <v>1885</v>
      </c>
      <c r="AK96" s="86" t="s">
        <v>1663</v>
      </c>
      <c r="AL96" s="86" t="s">
        <v>1662</v>
      </c>
    </row>
    <row r="97" spans="35:38" x14ac:dyDescent="0.25">
      <c r="AI97" s="86"/>
      <c r="AJ97" s="86" t="s">
        <v>1885</v>
      </c>
      <c r="AK97" s="86" t="s">
        <v>1665</v>
      </c>
      <c r="AL97" s="86" t="s">
        <v>1664</v>
      </c>
    </row>
    <row r="98" spans="35:38" x14ac:dyDescent="0.25">
      <c r="AI98" s="86"/>
      <c r="AJ98" s="86" t="s">
        <v>1885</v>
      </c>
      <c r="AK98" s="86" t="s">
        <v>1667</v>
      </c>
      <c r="AL98" s="86" t="s">
        <v>1666</v>
      </c>
    </row>
    <row r="99" spans="35:38" x14ac:dyDescent="0.25">
      <c r="AI99" s="86"/>
      <c r="AJ99" s="86" t="s">
        <v>1885</v>
      </c>
      <c r="AK99" s="86" t="s">
        <v>1673</v>
      </c>
      <c r="AL99" s="86" t="s">
        <v>1672</v>
      </c>
    </row>
    <row r="100" spans="35:38" x14ac:dyDescent="0.25">
      <c r="AI100" s="86"/>
      <c r="AJ100" s="86" t="s">
        <v>1885</v>
      </c>
      <c r="AK100" s="86" t="s">
        <v>1675</v>
      </c>
      <c r="AL100" s="86" t="s">
        <v>1674</v>
      </c>
    </row>
    <row r="101" spans="35:38" x14ac:dyDescent="0.25">
      <c r="AI101" s="86"/>
      <c r="AJ101" s="86" t="s">
        <v>1885</v>
      </c>
      <c r="AK101" s="86" t="s">
        <v>1677</v>
      </c>
      <c r="AL101" s="86" t="s">
        <v>1676</v>
      </c>
    </row>
    <row r="102" spans="35:38" x14ac:dyDescent="0.25">
      <c r="AI102" s="86"/>
      <c r="AJ102" s="86" t="s">
        <v>1885</v>
      </c>
      <c r="AK102" s="86" t="s">
        <v>1679</v>
      </c>
      <c r="AL102" s="86" t="s">
        <v>1678</v>
      </c>
    </row>
    <row r="103" spans="35:38" x14ac:dyDescent="0.25">
      <c r="AI103" s="86"/>
      <c r="AJ103" s="86" t="s">
        <v>1885</v>
      </c>
      <c r="AK103" s="86" t="s">
        <v>1681</v>
      </c>
      <c r="AL103" s="86" t="s">
        <v>1680</v>
      </c>
    </row>
    <row r="104" spans="35:38" x14ac:dyDescent="0.25">
      <c r="AI104" s="86"/>
      <c r="AJ104" s="86" t="s">
        <v>1885</v>
      </c>
      <c r="AK104" s="86" t="s">
        <v>1683</v>
      </c>
      <c r="AL104" s="86" t="s">
        <v>1682</v>
      </c>
    </row>
    <row r="105" spans="35:38" x14ac:dyDescent="0.25">
      <c r="AI105" s="86"/>
      <c r="AJ105" s="86" t="s">
        <v>1885</v>
      </c>
      <c r="AK105" s="86" t="s">
        <v>1685</v>
      </c>
      <c r="AL105" s="86" t="s">
        <v>1684</v>
      </c>
    </row>
    <row r="106" spans="35:38" x14ac:dyDescent="0.25">
      <c r="AI106" s="86"/>
      <c r="AJ106" s="86" t="s">
        <v>1885</v>
      </c>
      <c r="AK106" s="86" t="s">
        <v>1687</v>
      </c>
      <c r="AL106" s="86" t="s">
        <v>1686</v>
      </c>
    </row>
    <row r="107" spans="35:38" x14ac:dyDescent="0.25">
      <c r="AI107" s="86"/>
      <c r="AJ107" s="86" t="s">
        <v>1885</v>
      </c>
      <c r="AK107" s="86" t="s">
        <v>1689</v>
      </c>
      <c r="AL107" s="86" t="s">
        <v>1688</v>
      </c>
    </row>
    <row r="108" spans="35:38" x14ac:dyDescent="0.25">
      <c r="AI108" s="86"/>
      <c r="AJ108" s="86" t="s">
        <v>1885</v>
      </c>
      <c r="AK108" s="86" t="s">
        <v>1691</v>
      </c>
      <c r="AL108" s="86" t="s">
        <v>1690</v>
      </c>
    </row>
    <row r="109" spans="35:38" x14ac:dyDescent="0.25">
      <c r="AI109" s="86"/>
      <c r="AJ109" s="86" t="s">
        <v>1885</v>
      </c>
      <c r="AK109" s="86" t="s">
        <v>1693</v>
      </c>
      <c r="AL109" s="86" t="s">
        <v>1692</v>
      </c>
    </row>
    <row r="110" spans="35:38" x14ac:dyDescent="0.25">
      <c r="AI110" s="86"/>
      <c r="AJ110" s="86" t="s">
        <v>1885</v>
      </c>
      <c r="AK110" s="86" t="s">
        <v>1695</v>
      </c>
      <c r="AL110" s="86" t="s">
        <v>1694</v>
      </c>
    </row>
    <row r="111" spans="35:38" x14ac:dyDescent="0.25">
      <c r="AI111" s="86"/>
      <c r="AJ111" s="86" t="s">
        <v>1885</v>
      </c>
      <c r="AK111" s="86" t="s">
        <v>1697</v>
      </c>
      <c r="AL111" s="86" t="s">
        <v>1696</v>
      </c>
    </row>
    <row r="112" spans="35:38" x14ac:dyDescent="0.25">
      <c r="AI112" s="86"/>
      <c r="AJ112" s="86" t="s">
        <v>1885</v>
      </c>
      <c r="AK112" s="86" t="s">
        <v>1699</v>
      </c>
      <c r="AL112" s="86" t="s">
        <v>1698</v>
      </c>
    </row>
    <row r="113" spans="35:38" x14ac:dyDescent="0.25">
      <c r="AI113" s="86"/>
      <c r="AJ113" s="86" t="s">
        <v>1885</v>
      </c>
      <c r="AK113" s="86" t="s">
        <v>1701</v>
      </c>
      <c r="AL113" s="86" t="s">
        <v>1700</v>
      </c>
    </row>
    <row r="114" spans="35:38" x14ac:dyDescent="0.25">
      <c r="AI114" s="86"/>
      <c r="AJ114" s="86" t="s">
        <v>1885</v>
      </c>
      <c r="AK114" s="86" t="s">
        <v>1703</v>
      </c>
      <c r="AL114" s="86" t="s">
        <v>1702</v>
      </c>
    </row>
    <row r="115" spans="35:38" x14ac:dyDescent="0.25">
      <c r="AI115" s="86"/>
      <c r="AJ115" s="86" t="s">
        <v>1885</v>
      </c>
      <c r="AK115" s="86" t="s">
        <v>1705</v>
      </c>
      <c r="AL115" s="86" t="s">
        <v>1704</v>
      </c>
    </row>
    <row r="116" spans="35:38" x14ac:dyDescent="0.25">
      <c r="AI116" s="86"/>
      <c r="AJ116" s="86" t="s">
        <v>1885</v>
      </c>
      <c r="AK116" s="86" t="s">
        <v>1707</v>
      </c>
      <c r="AL116" s="86" t="s">
        <v>1706</v>
      </c>
    </row>
    <row r="117" spans="35:38" x14ac:dyDescent="0.25">
      <c r="AI117" s="86"/>
      <c r="AJ117" s="86" t="s">
        <v>1885</v>
      </c>
      <c r="AK117" s="86" t="s">
        <v>1709</v>
      </c>
      <c r="AL117" s="86" t="s">
        <v>1708</v>
      </c>
    </row>
    <row r="118" spans="35:38" x14ac:dyDescent="0.25">
      <c r="AI118" s="86"/>
      <c r="AJ118" s="86" t="s">
        <v>1885</v>
      </c>
      <c r="AK118" s="86" t="s">
        <v>1711</v>
      </c>
      <c r="AL118" s="86" t="s">
        <v>1710</v>
      </c>
    </row>
    <row r="119" spans="35:38" x14ac:dyDescent="0.25">
      <c r="AI119" s="86"/>
      <c r="AJ119" s="86" t="s">
        <v>1885</v>
      </c>
      <c r="AK119" s="86" t="s">
        <v>1713</v>
      </c>
      <c r="AL119" s="86" t="s">
        <v>1712</v>
      </c>
    </row>
    <row r="120" spans="35:38" x14ac:dyDescent="0.25">
      <c r="AI120" s="86"/>
      <c r="AJ120" s="86" t="s">
        <v>1885</v>
      </c>
      <c r="AK120" s="86" t="s">
        <v>1715</v>
      </c>
      <c r="AL120" s="86" t="s">
        <v>1714</v>
      </c>
    </row>
    <row r="121" spans="35:38" x14ac:dyDescent="0.25">
      <c r="AI121" s="86"/>
      <c r="AJ121" s="86" t="s">
        <v>1885</v>
      </c>
      <c r="AK121" s="86" t="s">
        <v>1717</v>
      </c>
      <c r="AL121" s="86" t="s">
        <v>1716</v>
      </c>
    </row>
    <row r="122" spans="35:38" x14ac:dyDescent="0.25">
      <c r="AI122" s="86"/>
      <c r="AJ122" s="86" t="s">
        <v>1885</v>
      </c>
      <c r="AK122" s="86" t="s">
        <v>1719</v>
      </c>
      <c r="AL122" s="86" t="s">
        <v>1718</v>
      </c>
    </row>
    <row r="123" spans="35:38" x14ac:dyDescent="0.25">
      <c r="AI123" s="86"/>
      <c r="AJ123" s="86" t="s">
        <v>1885</v>
      </c>
      <c r="AK123" s="86" t="s">
        <v>1721</v>
      </c>
      <c r="AL123" s="86" t="s">
        <v>1720</v>
      </c>
    </row>
    <row r="124" spans="35:38" x14ac:dyDescent="0.25">
      <c r="AI124" s="86"/>
      <c r="AJ124" s="86" t="s">
        <v>1885</v>
      </c>
      <c r="AK124" s="86" t="s">
        <v>1723</v>
      </c>
      <c r="AL124" s="86" t="s">
        <v>1722</v>
      </c>
    </row>
    <row r="125" spans="35:38" x14ac:dyDescent="0.25">
      <c r="AI125" s="86"/>
      <c r="AJ125" s="86" t="s">
        <v>1885</v>
      </c>
      <c r="AK125" s="86" t="s">
        <v>1725</v>
      </c>
      <c r="AL125" s="86" t="s">
        <v>1724</v>
      </c>
    </row>
    <row r="126" spans="35:38" x14ac:dyDescent="0.25">
      <c r="AI126" s="86"/>
      <c r="AJ126" s="86" t="s">
        <v>1885</v>
      </c>
      <c r="AK126" s="86" t="s">
        <v>1727</v>
      </c>
      <c r="AL126" s="86" t="s">
        <v>1726</v>
      </c>
    </row>
    <row r="127" spans="35:38" x14ac:dyDescent="0.25">
      <c r="AI127" s="86"/>
      <c r="AJ127" s="86" t="s">
        <v>1885</v>
      </c>
      <c r="AK127" s="86" t="s">
        <v>1729</v>
      </c>
      <c r="AL127" s="86" t="s">
        <v>1728</v>
      </c>
    </row>
    <row r="128" spans="35:38" x14ac:dyDescent="0.25">
      <c r="AI128" s="86"/>
      <c r="AJ128" s="86" t="s">
        <v>1885</v>
      </c>
      <c r="AK128" s="86" t="s">
        <v>1731</v>
      </c>
      <c r="AL128" s="86" t="s">
        <v>1730</v>
      </c>
    </row>
    <row r="129" spans="35:38" x14ac:dyDescent="0.25">
      <c r="AI129" s="86"/>
      <c r="AJ129" s="86" t="s">
        <v>1885</v>
      </c>
      <c r="AK129" s="86" t="s">
        <v>1733</v>
      </c>
      <c r="AL129" s="86" t="s">
        <v>1732</v>
      </c>
    </row>
    <row r="130" spans="35:38" x14ac:dyDescent="0.25">
      <c r="AI130" s="86"/>
      <c r="AJ130" s="86" t="s">
        <v>1885</v>
      </c>
      <c r="AK130" s="86" t="s">
        <v>1735</v>
      </c>
      <c r="AL130" s="86" t="s">
        <v>1734</v>
      </c>
    </row>
    <row r="131" spans="35:38" x14ac:dyDescent="0.25">
      <c r="AI131" s="86"/>
      <c r="AJ131" s="86" t="s">
        <v>1885</v>
      </c>
      <c r="AK131" s="86" t="s">
        <v>1737</v>
      </c>
      <c r="AL131" s="86" t="s">
        <v>1736</v>
      </c>
    </row>
    <row r="132" spans="35:38" x14ac:dyDescent="0.25">
      <c r="AI132" s="86"/>
      <c r="AJ132" s="86" t="s">
        <v>1885</v>
      </c>
      <c r="AK132" s="86" t="s">
        <v>1739</v>
      </c>
      <c r="AL132" s="86" t="s">
        <v>1738</v>
      </c>
    </row>
    <row r="133" spans="35:38" x14ac:dyDescent="0.25">
      <c r="AI133" s="86"/>
      <c r="AJ133" s="86" t="s">
        <v>1885</v>
      </c>
      <c r="AK133" s="86" t="s">
        <v>1741</v>
      </c>
      <c r="AL133" s="86" t="s">
        <v>1740</v>
      </c>
    </row>
    <row r="134" spans="35:38" x14ac:dyDescent="0.25">
      <c r="AI134" s="86"/>
      <c r="AJ134" s="86" t="s">
        <v>1885</v>
      </c>
      <c r="AK134" s="86" t="s">
        <v>1743</v>
      </c>
      <c r="AL134" s="86" t="s">
        <v>1742</v>
      </c>
    </row>
    <row r="135" spans="35:38" x14ac:dyDescent="0.25">
      <c r="AI135" s="86"/>
      <c r="AJ135" s="86" t="s">
        <v>1885</v>
      </c>
      <c r="AK135" s="86" t="s">
        <v>1745</v>
      </c>
      <c r="AL135" s="86" t="s">
        <v>1744</v>
      </c>
    </row>
    <row r="136" spans="35:38" x14ac:dyDescent="0.25">
      <c r="AI136" s="86"/>
      <c r="AJ136" s="86" t="s">
        <v>1885</v>
      </c>
      <c r="AK136" s="86" t="s">
        <v>1747</v>
      </c>
      <c r="AL136" s="86" t="s">
        <v>1746</v>
      </c>
    </row>
    <row r="137" spans="35:38" x14ac:dyDescent="0.25">
      <c r="AI137" s="86"/>
      <c r="AJ137" s="86" t="s">
        <v>1885</v>
      </c>
      <c r="AK137" s="86" t="s">
        <v>1749</v>
      </c>
      <c r="AL137" s="86" t="s">
        <v>1748</v>
      </c>
    </row>
    <row r="138" spans="35:38" x14ac:dyDescent="0.25">
      <c r="AI138" s="86"/>
      <c r="AJ138" s="86" t="s">
        <v>1885</v>
      </c>
      <c r="AK138" s="86" t="s">
        <v>1751</v>
      </c>
      <c r="AL138" s="86" t="s">
        <v>1750</v>
      </c>
    </row>
    <row r="139" spans="35:38" x14ac:dyDescent="0.25">
      <c r="AI139" s="86"/>
      <c r="AJ139" s="86" t="s">
        <v>1885</v>
      </c>
      <c r="AK139" s="86" t="s">
        <v>1669</v>
      </c>
      <c r="AL139" s="86" t="s">
        <v>1668</v>
      </c>
    </row>
    <row r="140" spans="35:38" x14ac:dyDescent="0.25">
      <c r="AI140" s="86"/>
      <c r="AJ140" s="86" t="s">
        <v>1885</v>
      </c>
      <c r="AK140" s="86" t="s">
        <v>1753</v>
      </c>
      <c r="AL140" s="86" t="s">
        <v>1752</v>
      </c>
    </row>
    <row r="141" spans="35:38" x14ac:dyDescent="0.25">
      <c r="AI141" s="86"/>
      <c r="AJ141" s="86" t="s">
        <v>1885</v>
      </c>
      <c r="AK141" s="86" t="s">
        <v>1755</v>
      </c>
      <c r="AL141" s="86" t="s">
        <v>1754</v>
      </c>
    </row>
    <row r="142" spans="35:38" x14ac:dyDescent="0.25">
      <c r="AI142" s="86"/>
      <c r="AJ142" s="86" t="s">
        <v>1885</v>
      </c>
      <c r="AK142" s="86" t="s">
        <v>1757</v>
      </c>
      <c r="AL142" s="86" t="s">
        <v>1756</v>
      </c>
    </row>
    <row r="143" spans="35:38" x14ac:dyDescent="0.25">
      <c r="AI143" s="86"/>
      <c r="AJ143" s="86" t="s">
        <v>1885</v>
      </c>
      <c r="AK143" s="86" t="s">
        <v>1759</v>
      </c>
      <c r="AL143" s="86" t="s">
        <v>1758</v>
      </c>
    </row>
    <row r="144" spans="35:38" x14ac:dyDescent="0.25">
      <c r="AI144" s="86"/>
      <c r="AJ144" s="86" t="s">
        <v>1885</v>
      </c>
      <c r="AK144" s="86" t="s">
        <v>1761</v>
      </c>
      <c r="AL144" s="86" t="s">
        <v>1760</v>
      </c>
    </row>
    <row r="145" spans="35:38" x14ac:dyDescent="0.25">
      <c r="AI145" s="86"/>
      <c r="AJ145" s="86" t="s">
        <v>1885</v>
      </c>
      <c r="AK145" s="86" t="s">
        <v>1763</v>
      </c>
      <c r="AL145" s="86" t="s">
        <v>1762</v>
      </c>
    </row>
    <row r="146" spans="35:38" x14ac:dyDescent="0.25">
      <c r="AI146" s="86"/>
      <c r="AJ146" s="86" t="s">
        <v>1885</v>
      </c>
      <c r="AK146" s="86" t="s">
        <v>1765</v>
      </c>
      <c r="AL146" s="86" t="s">
        <v>1764</v>
      </c>
    </row>
    <row r="147" spans="35:38" x14ac:dyDescent="0.25">
      <c r="AI147" s="86"/>
      <c r="AJ147" s="86" t="s">
        <v>1885</v>
      </c>
      <c r="AK147" s="86" t="s">
        <v>1767</v>
      </c>
      <c r="AL147" s="86" t="s">
        <v>1766</v>
      </c>
    </row>
    <row r="148" spans="35:38" x14ac:dyDescent="0.25">
      <c r="AI148" s="86"/>
      <c r="AJ148" s="86" t="s">
        <v>1885</v>
      </c>
      <c r="AK148" s="86" t="s">
        <v>1769</v>
      </c>
      <c r="AL148" s="86" t="s">
        <v>1768</v>
      </c>
    </row>
    <row r="149" spans="35:38" x14ac:dyDescent="0.25">
      <c r="AI149" s="86"/>
      <c r="AJ149" s="86" t="s">
        <v>1885</v>
      </c>
      <c r="AK149" s="86" t="s">
        <v>1671</v>
      </c>
      <c r="AL149" s="86" t="s">
        <v>1670</v>
      </c>
    </row>
    <row r="150" spans="35:38" x14ac:dyDescent="0.25">
      <c r="AI150" s="86"/>
      <c r="AJ150" s="86" t="s">
        <v>1885</v>
      </c>
      <c r="AK150" s="86" t="s">
        <v>1771</v>
      </c>
      <c r="AL150" s="86" t="s">
        <v>1770</v>
      </c>
    </row>
    <row r="151" spans="35:38" x14ac:dyDescent="0.25">
      <c r="AI151" s="86"/>
      <c r="AJ151" s="86" t="s">
        <v>1885</v>
      </c>
      <c r="AK151" s="86" t="s">
        <v>1773</v>
      </c>
      <c r="AL151" s="86" t="s">
        <v>1772</v>
      </c>
    </row>
    <row r="152" spans="35:38" x14ac:dyDescent="0.25">
      <c r="AI152" s="86"/>
      <c r="AJ152" s="86" t="s">
        <v>1885</v>
      </c>
      <c r="AK152" s="86" t="s">
        <v>1775</v>
      </c>
      <c r="AL152" s="86" t="s">
        <v>1774</v>
      </c>
    </row>
    <row r="153" spans="35:38" x14ac:dyDescent="0.25">
      <c r="AI153" s="86"/>
      <c r="AJ153" s="86" t="s">
        <v>1885</v>
      </c>
      <c r="AK153" s="86" t="s">
        <v>1777</v>
      </c>
      <c r="AL153" s="86" t="s">
        <v>1776</v>
      </c>
    </row>
    <row r="154" spans="35:38" x14ac:dyDescent="0.25">
      <c r="AI154" s="86"/>
      <c r="AJ154" s="86" t="s">
        <v>1885</v>
      </c>
      <c r="AK154" s="86" t="s">
        <v>1784</v>
      </c>
      <c r="AL154" s="86" t="s">
        <v>1783</v>
      </c>
    </row>
    <row r="155" spans="35:38" x14ac:dyDescent="0.25">
      <c r="AI155" s="86"/>
      <c r="AJ155" s="86" t="s">
        <v>1885</v>
      </c>
      <c r="AK155" s="86" t="s">
        <v>1786</v>
      </c>
      <c r="AL155" s="86" t="s">
        <v>1785</v>
      </c>
    </row>
    <row r="156" spans="35:38" x14ac:dyDescent="0.25">
      <c r="AI156" s="86"/>
      <c r="AJ156" s="86" t="s">
        <v>1885</v>
      </c>
      <c r="AK156" s="86" t="s">
        <v>1788</v>
      </c>
      <c r="AL156" s="86" t="s">
        <v>1787</v>
      </c>
    </row>
    <row r="157" spans="35:38" x14ac:dyDescent="0.25">
      <c r="AI157" s="86"/>
      <c r="AJ157" s="86" t="s">
        <v>1885</v>
      </c>
      <c r="AK157" s="86" t="s">
        <v>1790</v>
      </c>
      <c r="AL157" s="86" t="s">
        <v>1789</v>
      </c>
    </row>
    <row r="158" spans="35:38" x14ac:dyDescent="0.25">
      <c r="AI158" s="86"/>
      <c r="AJ158" s="86" t="s">
        <v>1885</v>
      </c>
      <c r="AK158" s="86" t="s">
        <v>1792</v>
      </c>
      <c r="AL158" s="86" t="s">
        <v>1791</v>
      </c>
    </row>
    <row r="159" spans="35:38" x14ac:dyDescent="0.25">
      <c r="AI159" s="86"/>
      <c r="AJ159" s="86" t="s">
        <v>1885</v>
      </c>
      <c r="AK159" s="86" t="s">
        <v>1794</v>
      </c>
      <c r="AL159" s="86" t="s">
        <v>1793</v>
      </c>
    </row>
    <row r="160" spans="35:38" x14ac:dyDescent="0.25">
      <c r="AI160" s="86"/>
      <c r="AJ160" s="86" t="s">
        <v>1885</v>
      </c>
      <c r="AK160" s="86" t="s">
        <v>1796</v>
      </c>
      <c r="AL160" s="86" t="s">
        <v>1795</v>
      </c>
    </row>
    <row r="161" spans="35:38" x14ac:dyDescent="0.25">
      <c r="AI161" s="86"/>
      <c r="AJ161" s="86" t="s">
        <v>1885</v>
      </c>
      <c r="AK161" s="86" t="s">
        <v>1798</v>
      </c>
      <c r="AL161" s="86" t="s">
        <v>1797</v>
      </c>
    </row>
    <row r="162" spans="35:38" x14ac:dyDescent="0.25">
      <c r="AI162" s="86"/>
      <c r="AJ162" s="86" t="s">
        <v>1885</v>
      </c>
      <c r="AK162" s="86" t="s">
        <v>1800</v>
      </c>
      <c r="AL162" s="86" t="s">
        <v>1799</v>
      </c>
    </row>
    <row r="163" spans="35:38" x14ac:dyDescent="0.25">
      <c r="AI163" s="86"/>
      <c r="AJ163" s="86" t="s">
        <v>1885</v>
      </c>
      <c r="AK163" s="86" t="s">
        <v>1802</v>
      </c>
      <c r="AL163" s="86" t="s">
        <v>1801</v>
      </c>
    </row>
    <row r="164" spans="35:38" x14ac:dyDescent="0.25">
      <c r="AI164" s="86"/>
      <c r="AJ164" s="86" t="s">
        <v>1885</v>
      </c>
      <c r="AK164" s="86" t="s">
        <v>1804</v>
      </c>
      <c r="AL164" s="86" t="s">
        <v>1803</v>
      </c>
    </row>
    <row r="165" spans="35:38" x14ac:dyDescent="0.25">
      <c r="AI165" s="86"/>
      <c r="AJ165" s="86" t="s">
        <v>1885</v>
      </c>
      <c r="AK165" s="86" t="s">
        <v>1806</v>
      </c>
      <c r="AL165" s="86" t="s">
        <v>1805</v>
      </c>
    </row>
    <row r="166" spans="35:38" x14ac:dyDescent="0.25">
      <c r="AI166" s="86"/>
      <c r="AJ166" s="86" t="s">
        <v>1885</v>
      </c>
      <c r="AK166" s="86" t="s">
        <v>1808</v>
      </c>
      <c r="AL166" s="86" t="s">
        <v>1807</v>
      </c>
    </row>
    <row r="167" spans="35:38" x14ac:dyDescent="0.25">
      <c r="AI167" s="86"/>
      <c r="AJ167" s="86" t="s">
        <v>1885</v>
      </c>
      <c r="AK167" s="86" t="s">
        <v>1810</v>
      </c>
      <c r="AL167" s="86" t="s">
        <v>1809</v>
      </c>
    </row>
    <row r="168" spans="35:38" x14ac:dyDescent="0.25">
      <c r="AI168" s="86"/>
      <c r="AJ168" s="86" t="s">
        <v>1885</v>
      </c>
      <c r="AK168" s="86" t="s">
        <v>1812</v>
      </c>
      <c r="AL168" s="86" t="s">
        <v>1811</v>
      </c>
    </row>
    <row r="169" spans="35:38" x14ac:dyDescent="0.25">
      <c r="AI169" s="86"/>
      <c r="AJ169" s="86" t="s">
        <v>1885</v>
      </c>
      <c r="AK169" s="86" t="s">
        <v>1814</v>
      </c>
      <c r="AL169" s="86" t="s">
        <v>1813</v>
      </c>
    </row>
    <row r="170" spans="35:38" x14ac:dyDescent="0.25">
      <c r="AI170" s="86"/>
      <c r="AJ170" s="86" t="s">
        <v>1885</v>
      </c>
      <c r="AK170" s="86" t="s">
        <v>1816</v>
      </c>
      <c r="AL170" s="86" t="s">
        <v>1815</v>
      </c>
    </row>
    <row r="171" spans="35:38" x14ac:dyDescent="0.25">
      <c r="AI171" s="86"/>
      <c r="AJ171" s="86" t="s">
        <v>1885</v>
      </c>
      <c r="AK171" s="86" t="s">
        <v>1818</v>
      </c>
      <c r="AL171" s="86" t="s">
        <v>1817</v>
      </c>
    </row>
    <row r="172" spans="35:38" x14ac:dyDescent="0.25">
      <c r="AI172" s="86"/>
      <c r="AJ172" s="86" t="s">
        <v>1885</v>
      </c>
      <c r="AK172" s="86" t="s">
        <v>1820</v>
      </c>
      <c r="AL172" s="86" t="s">
        <v>1819</v>
      </c>
    </row>
    <row r="173" spans="35:38" x14ac:dyDescent="0.25">
      <c r="AI173" s="86"/>
      <c r="AJ173" s="86" t="s">
        <v>1885</v>
      </c>
      <c r="AK173" s="86" t="s">
        <v>1822</v>
      </c>
      <c r="AL173" s="86" t="s">
        <v>1821</v>
      </c>
    </row>
    <row r="174" spans="35:38" x14ac:dyDescent="0.25">
      <c r="AI174" s="86"/>
      <c r="AJ174" s="86" t="s">
        <v>1885</v>
      </c>
      <c r="AK174" s="86" t="s">
        <v>1824</v>
      </c>
      <c r="AL174" s="86" t="s">
        <v>1823</v>
      </c>
    </row>
    <row r="175" spans="35:38" x14ac:dyDescent="0.25">
      <c r="AI175" s="86"/>
      <c r="AJ175" s="86" t="s">
        <v>1885</v>
      </c>
      <c r="AK175" s="86" t="s">
        <v>1779</v>
      </c>
      <c r="AL175" s="86" t="s">
        <v>1778</v>
      </c>
    </row>
    <row r="176" spans="35:38" x14ac:dyDescent="0.25">
      <c r="AI176" s="86"/>
      <c r="AJ176" s="86" t="s">
        <v>1885</v>
      </c>
      <c r="AK176" s="86" t="s">
        <v>1066</v>
      </c>
      <c r="AL176" s="86" t="s">
        <v>1780</v>
      </c>
    </row>
    <row r="177" spans="35:38" x14ac:dyDescent="0.25">
      <c r="AI177" s="86"/>
      <c r="AJ177" s="86" t="s">
        <v>1885</v>
      </c>
      <c r="AK177" s="86" t="s">
        <v>1782</v>
      </c>
      <c r="AL177" s="86" t="s">
        <v>1781</v>
      </c>
    </row>
    <row r="178" spans="35:38" x14ac:dyDescent="0.25">
      <c r="AI178" s="86"/>
      <c r="AJ178" s="86" t="s">
        <v>1885</v>
      </c>
      <c r="AK178" s="86" t="s">
        <v>1830</v>
      </c>
      <c r="AL178" s="86" t="s">
        <v>1829</v>
      </c>
    </row>
    <row r="179" spans="35:38" x14ac:dyDescent="0.25">
      <c r="AI179" s="86"/>
      <c r="AJ179" s="86" t="s">
        <v>1885</v>
      </c>
      <c r="AK179" s="86" t="s">
        <v>1832</v>
      </c>
      <c r="AL179" s="86" t="s">
        <v>1831</v>
      </c>
    </row>
    <row r="180" spans="35:38" x14ac:dyDescent="0.25">
      <c r="AI180" s="86"/>
      <c r="AJ180" s="86" t="s">
        <v>1885</v>
      </c>
      <c r="AK180" s="86" t="s">
        <v>1826</v>
      </c>
      <c r="AL180" s="86" t="s">
        <v>1825</v>
      </c>
    </row>
    <row r="181" spans="35:38" x14ac:dyDescent="0.25">
      <c r="AI181" s="86"/>
      <c r="AJ181" s="86" t="s">
        <v>1885</v>
      </c>
      <c r="AK181" s="86" t="s">
        <v>1828</v>
      </c>
      <c r="AL181" s="86" t="s">
        <v>1827</v>
      </c>
    </row>
    <row r="182" spans="35:38" x14ac:dyDescent="0.25">
      <c r="AI182" s="86"/>
      <c r="AJ182" s="86" t="s">
        <v>1885</v>
      </c>
      <c r="AK182" s="86" t="s">
        <v>1833</v>
      </c>
      <c r="AL182" s="86" t="s">
        <v>1834</v>
      </c>
    </row>
    <row r="183" spans="35:38" x14ac:dyDescent="0.25">
      <c r="AI183" s="86"/>
      <c r="AJ183" s="86" t="s">
        <v>1885</v>
      </c>
      <c r="AK183" s="86" t="s">
        <v>1836</v>
      </c>
      <c r="AL183" s="86" t="s">
        <v>1835</v>
      </c>
    </row>
    <row r="184" spans="35:38" x14ac:dyDescent="0.25">
      <c r="AI184" s="86"/>
      <c r="AJ184" s="86" t="s">
        <v>1885</v>
      </c>
      <c r="AK184" s="86" t="s">
        <v>1838</v>
      </c>
      <c r="AL184" s="86" t="s">
        <v>1837</v>
      </c>
    </row>
    <row r="185" spans="35:38" x14ac:dyDescent="0.25">
      <c r="AI185" s="86"/>
      <c r="AJ185" s="86" t="s">
        <v>1885</v>
      </c>
      <c r="AK185" s="86" t="s">
        <v>1840</v>
      </c>
      <c r="AL185" s="86" t="s">
        <v>1839</v>
      </c>
    </row>
    <row r="186" spans="35:38" x14ac:dyDescent="0.25">
      <c r="AI186" s="86"/>
      <c r="AJ186" s="86" t="s">
        <v>1885</v>
      </c>
      <c r="AK186" s="86" t="s">
        <v>1842</v>
      </c>
      <c r="AL186" s="86" t="s">
        <v>1841</v>
      </c>
    </row>
    <row r="187" spans="35:38" x14ac:dyDescent="0.25">
      <c r="AI187" s="86"/>
      <c r="AJ187" s="86" t="s">
        <v>1885</v>
      </c>
      <c r="AK187" s="86" t="s">
        <v>1852</v>
      </c>
      <c r="AL187" s="86" t="s">
        <v>1851</v>
      </c>
    </row>
    <row r="188" spans="35:38" x14ac:dyDescent="0.25">
      <c r="AI188" s="86"/>
      <c r="AJ188" s="86" t="s">
        <v>1885</v>
      </c>
      <c r="AK188" s="86" t="s">
        <v>1854</v>
      </c>
      <c r="AL188" s="86" t="s">
        <v>1853</v>
      </c>
    </row>
    <row r="189" spans="35:38" x14ac:dyDescent="0.25">
      <c r="AI189" s="86"/>
      <c r="AJ189" s="86" t="s">
        <v>1885</v>
      </c>
      <c r="AK189" s="86" t="s">
        <v>1856</v>
      </c>
      <c r="AL189" s="86" t="s">
        <v>1855</v>
      </c>
    </row>
    <row r="190" spans="35:38" x14ac:dyDescent="0.25">
      <c r="AI190" s="86"/>
      <c r="AJ190" s="86" t="s">
        <v>1885</v>
      </c>
      <c r="AK190" s="86" t="s">
        <v>1858</v>
      </c>
      <c r="AL190" s="86" t="s">
        <v>1857</v>
      </c>
    </row>
    <row r="191" spans="35:38" x14ac:dyDescent="0.25">
      <c r="AI191" s="86"/>
      <c r="AJ191" s="86" t="s">
        <v>1885</v>
      </c>
      <c r="AK191" s="86" t="s">
        <v>1860</v>
      </c>
      <c r="AL191" s="86" t="s">
        <v>1859</v>
      </c>
    </row>
    <row r="192" spans="35:38" x14ac:dyDescent="0.25">
      <c r="AI192" s="86"/>
      <c r="AJ192" s="86" t="s">
        <v>1885</v>
      </c>
      <c r="AK192" s="86" t="s">
        <v>1862</v>
      </c>
      <c r="AL192" s="86" t="s">
        <v>1861</v>
      </c>
    </row>
    <row r="193" spans="35:38" x14ac:dyDescent="0.25">
      <c r="AI193" s="86"/>
      <c r="AJ193" s="86" t="s">
        <v>1885</v>
      </c>
      <c r="AK193" s="86" t="s">
        <v>1864</v>
      </c>
      <c r="AL193" s="86" t="s">
        <v>1863</v>
      </c>
    </row>
    <row r="194" spans="35:38" x14ac:dyDescent="0.25">
      <c r="AI194" s="86"/>
      <c r="AJ194" s="86" t="s">
        <v>1885</v>
      </c>
      <c r="AK194" s="86" t="s">
        <v>1844</v>
      </c>
      <c r="AL194" s="86" t="s">
        <v>1843</v>
      </c>
    </row>
    <row r="195" spans="35:38" x14ac:dyDescent="0.25">
      <c r="AI195" s="86"/>
      <c r="AJ195" s="86" t="s">
        <v>1885</v>
      </c>
      <c r="AK195" s="86" t="s">
        <v>1846</v>
      </c>
      <c r="AL195" s="86" t="s">
        <v>1845</v>
      </c>
    </row>
    <row r="196" spans="35:38" x14ac:dyDescent="0.25">
      <c r="AI196" s="86"/>
      <c r="AJ196" s="86" t="s">
        <v>1885</v>
      </c>
      <c r="AK196" s="86" t="s">
        <v>1848</v>
      </c>
      <c r="AL196" s="86" t="s">
        <v>1847</v>
      </c>
    </row>
    <row r="197" spans="35:38" x14ac:dyDescent="0.25">
      <c r="AI197" s="86"/>
      <c r="AJ197" s="86" t="s">
        <v>1885</v>
      </c>
      <c r="AK197" s="86" t="s">
        <v>1850</v>
      </c>
      <c r="AL197" s="86" t="s">
        <v>1849</v>
      </c>
    </row>
    <row r="198" spans="35:38" x14ac:dyDescent="0.25">
      <c r="AI198" s="86"/>
      <c r="AJ198" s="86" t="s">
        <v>1885</v>
      </c>
      <c r="AK198" s="86" t="s">
        <v>1866</v>
      </c>
      <c r="AL198" s="86" t="s">
        <v>1865</v>
      </c>
    </row>
    <row r="199" spans="35:38" x14ac:dyDescent="0.25">
      <c r="AI199" s="86"/>
      <c r="AJ199" s="86" t="s">
        <v>1885</v>
      </c>
      <c r="AK199" s="86" t="s">
        <v>1868</v>
      </c>
      <c r="AL199" s="86" t="s">
        <v>1867</v>
      </c>
    </row>
    <row r="200" spans="35:38" x14ac:dyDescent="0.25">
      <c r="AI200" s="86"/>
      <c r="AJ200" s="86" t="s">
        <v>1885</v>
      </c>
      <c r="AK200" s="86" t="s">
        <v>1870</v>
      </c>
      <c r="AL200" s="86" t="s">
        <v>1869</v>
      </c>
    </row>
    <row r="201" spans="35:38" x14ac:dyDescent="0.25">
      <c r="AI201" s="86"/>
      <c r="AJ201" s="86" t="s">
        <v>1885</v>
      </c>
      <c r="AK201" s="86" t="s">
        <v>1880</v>
      </c>
      <c r="AL201" s="86" t="s">
        <v>1879</v>
      </c>
    </row>
    <row r="202" spans="35:38" x14ac:dyDescent="0.25">
      <c r="AI202" s="86"/>
      <c r="AJ202" s="86" t="s">
        <v>1885</v>
      </c>
      <c r="AK202" s="86" t="s">
        <v>1882</v>
      </c>
      <c r="AL202" s="86" t="s">
        <v>1881</v>
      </c>
    </row>
    <row r="203" spans="35:38" x14ac:dyDescent="0.25">
      <c r="AI203" s="86"/>
      <c r="AJ203" s="86" t="s">
        <v>1885</v>
      </c>
      <c r="AK203" s="86" t="s">
        <v>1884</v>
      </c>
      <c r="AL203" s="86" t="s">
        <v>1883</v>
      </c>
    </row>
    <row r="204" spans="35:38" x14ac:dyDescent="0.25">
      <c r="AI204" s="86"/>
      <c r="AJ204" s="86" t="s">
        <v>1885</v>
      </c>
      <c r="AK204" s="86" t="s">
        <v>1872</v>
      </c>
      <c r="AL204" s="86" t="s">
        <v>1871</v>
      </c>
    </row>
    <row r="205" spans="35:38" x14ac:dyDescent="0.25">
      <c r="AI205" s="86"/>
      <c r="AJ205" s="86" t="s">
        <v>1885</v>
      </c>
      <c r="AK205" s="86" t="s">
        <v>1874</v>
      </c>
      <c r="AL205" s="86" t="s">
        <v>1873</v>
      </c>
    </row>
    <row r="206" spans="35:38" x14ac:dyDescent="0.25">
      <c r="AI206" s="86"/>
      <c r="AJ206" s="86" t="s">
        <v>1885</v>
      </c>
      <c r="AK206" s="86" t="s">
        <v>1876</v>
      </c>
      <c r="AL206" s="86" t="s">
        <v>1875</v>
      </c>
    </row>
    <row r="207" spans="35:38" x14ac:dyDescent="0.25">
      <c r="AI207" s="86"/>
      <c r="AJ207" s="86" t="s">
        <v>1885</v>
      </c>
      <c r="AK207" s="86" t="s">
        <v>1878</v>
      </c>
      <c r="AL207" s="86" t="s">
        <v>1877</v>
      </c>
    </row>
    <row r="208" spans="35:38" x14ac:dyDescent="0.25">
      <c r="AI208" s="86"/>
      <c r="AJ208" s="86" t="s">
        <v>2015</v>
      </c>
      <c r="AK208" s="86" t="s">
        <v>1887</v>
      </c>
      <c r="AL208" s="86" t="s">
        <v>1886</v>
      </c>
    </row>
    <row r="209" spans="35:38" x14ac:dyDescent="0.25">
      <c r="AI209" s="86"/>
      <c r="AJ209" s="86" t="s">
        <v>2015</v>
      </c>
      <c r="AK209" s="86" t="s">
        <v>1889</v>
      </c>
      <c r="AL209" s="86" t="s">
        <v>1888</v>
      </c>
    </row>
    <row r="210" spans="35:38" x14ac:dyDescent="0.25">
      <c r="AI210" s="86"/>
      <c r="AJ210" s="86" t="s">
        <v>2015</v>
      </c>
      <c r="AK210" s="86" t="s">
        <v>1891</v>
      </c>
      <c r="AL210" s="86" t="s">
        <v>1890</v>
      </c>
    </row>
    <row r="211" spans="35:38" x14ac:dyDescent="0.25">
      <c r="AI211" s="86"/>
      <c r="AJ211" s="86" t="s">
        <v>2015</v>
      </c>
      <c r="AK211" s="86" t="s">
        <v>1893</v>
      </c>
      <c r="AL211" s="86" t="s">
        <v>1892</v>
      </c>
    </row>
    <row r="212" spans="35:38" x14ac:dyDescent="0.25">
      <c r="AI212" s="86"/>
      <c r="AJ212" s="86" t="s">
        <v>2015</v>
      </c>
      <c r="AK212" s="86" t="s">
        <v>1895</v>
      </c>
      <c r="AL212" s="86" t="s">
        <v>1894</v>
      </c>
    </row>
    <row r="213" spans="35:38" x14ac:dyDescent="0.25">
      <c r="AI213" s="86"/>
      <c r="AJ213" s="86" t="s">
        <v>2015</v>
      </c>
      <c r="AK213" s="86" t="s">
        <v>1897</v>
      </c>
      <c r="AL213" s="86" t="s">
        <v>1896</v>
      </c>
    </row>
    <row r="214" spans="35:38" x14ac:dyDescent="0.25">
      <c r="AI214" s="86"/>
      <c r="AJ214" s="86" t="s">
        <v>2015</v>
      </c>
      <c r="AK214" s="86" t="s">
        <v>1899</v>
      </c>
      <c r="AL214" s="86" t="s">
        <v>1898</v>
      </c>
    </row>
    <row r="215" spans="35:38" x14ac:dyDescent="0.25">
      <c r="AI215" s="86"/>
      <c r="AJ215" s="86" t="s">
        <v>2015</v>
      </c>
      <c r="AK215" s="86" t="s">
        <v>2124</v>
      </c>
      <c r="AL215" s="86" t="s">
        <v>1900</v>
      </c>
    </row>
    <row r="216" spans="35:38" x14ac:dyDescent="0.25">
      <c r="AI216" s="86"/>
      <c r="AJ216" s="86" t="s">
        <v>2015</v>
      </c>
      <c r="AK216" s="86" t="s">
        <v>1902</v>
      </c>
      <c r="AL216" s="86" t="s">
        <v>1901</v>
      </c>
    </row>
    <row r="217" spans="35:38" x14ac:dyDescent="0.25">
      <c r="AI217" s="86"/>
      <c r="AJ217" s="86" t="s">
        <v>2015</v>
      </c>
      <c r="AK217" s="86" t="s">
        <v>1904</v>
      </c>
      <c r="AL217" s="86" t="s">
        <v>1903</v>
      </c>
    </row>
    <row r="218" spans="35:38" x14ac:dyDescent="0.25">
      <c r="AI218" s="86"/>
      <c r="AJ218" s="86" t="s">
        <v>2015</v>
      </c>
      <c r="AK218" s="86" t="s">
        <v>1906</v>
      </c>
      <c r="AL218" s="86" t="s">
        <v>1905</v>
      </c>
    </row>
    <row r="219" spans="35:38" x14ac:dyDescent="0.25">
      <c r="AI219" s="86"/>
      <c r="AJ219" s="86" t="s">
        <v>2015</v>
      </c>
      <c r="AK219" s="86" t="s">
        <v>1908</v>
      </c>
      <c r="AL219" s="86" t="s">
        <v>1907</v>
      </c>
    </row>
    <row r="220" spans="35:38" x14ac:dyDescent="0.25">
      <c r="AI220" s="86"/>
      <c r="AJ220" s="86" t="s">
        <v>2015</v>
      </c>
      <c r="AK220" s="86" t="s">
        <v>1910</v>
      </c>
      <c r="AL220" s="86" t="s">
        <v>1909</v>
      </c>
    </row>
    <row r="221" spans="35:38" x14ac:dyDescent="0.25">
      <c r="AI221" s="86"/>
      <c r="AJ221" s="86" t="s">
        <v>2015</v>
      </c>
      <c r="AK221" s="86" t="s">
        <v>1912</v>
      </c>
      <c r="AL221" s="86" t="s">
        <v>1911</v>
      </c>
    </row>
    <row r="222" spans="35:38" x14ac:dyDescent="0.25">
      <c r="AI222" s="86"/>
      <c r="AJ222" s="86" t="s">
        <v>2015</v>
      </c>
      <c r="AK222" s="86" t="s">
        <v>1914</v>
      </c>
      <c r="AL222" s="86" t="s">
        <v>1913</v>
      </c>
    </row>
    <row r="223" spans="35:38" x14ac:dyDescent="0.25">
      <c r="AI223" s="86"/>
      <c r="AJ223" s="86" t="s">
        <v>2015</v>
      </c>
      <c r="AK223" s="86" t="s">
        <v>1916</v>
      </c>
      <c r="AL223" s="86" t="s">
        <v>1915</v>
      </c>
    </row>
    <row r="224" spans="35:38" x14ac:dyDescent="0.25">
      <c r="AI224" s="86"/>
      <c r="AJ224" s="86" t="s">
        <v>2015</v>
      </c>
      <c r="AK224" s="86" t="s">
        <v>1918</v>
      </c>
      <c r="AL224" s="86" t="s">
        <v>1917</v>
      </c>
    </row>
    <row r="225" spans="35:38" x14ac:dyDescent="0.25">
      <c r="AI225" s="86"/>
      <c r="AJ225" s="86" t="s">
        <v>2015</v>
      </c>
      <c r="AK225" s="86" t="s">
        <v>1920</v>
      </c>
      <c r="AL225" s="86" t="s">
        <v>1919</v>
      </c>
    </row>
    <row r="226" spans="35:38" x14ac:dyDescent="0.25">
      <c r="AI226" s="86"/>
      <c r="AJ226" s="86" t="s">
        <v>2015</v>
      </c>
      <c r="AK226" s="86" t="s">
        <v>1922</v>
      </c>
      <c r="AL226" s="86" t="s">
        <v>1921</v>
      </c>
    </row>
    <row r="227" spans="35:38" x14ac:dyDescent="0.25">
      <c r="AI227" s="86"/>
      <c r="AJ227" s="86" t="s">
        <v>2015</v>
      </c>
      <c r="AK227" s="86" t="s">
        <v>1924</v>
      </c>
      <c r="AL227" s="86" t="s">
        <v>1923</v>
      </c>
    </row>
    <row r="228" spans="35:38" x14ac:dyDescent="0.25">
      <c r="AI228" s="86"/>
      <c r="AJ228" s="86" t="s">
        <v>2015</v>
      </c>
      <c r="AK228" s="86" t="s">
        <v>1926</v>
      </c>
      <c r="AL228" s="86" t="s">
        <v>1925</v>
      </c>
    </row>
    <row r="229" spans="35:38" x14ac:dyDescent="0.25">
      <c r="AI229" s="86"/>
      <c r="AJ229" s="86" t="s">
        <v>2015</v>
      </c>
      <c r="AK229" s="86" t="s">
        <v>1928</v>
      </c>
      <c r="AL229" s="86" t="s">
        <v>1927</v>
      </c>
    </row>
    <row r="230" spans="35:38" x14ac:dyDescent="0.25">
      <c r="AI230" s="86"/>
      <c r="AJ230" s="86" t="s">
        <v>2015</v>
      </c>
      <c r="AK230" s="86" t="s">
        <v>1930</v>
      </c>
      <c r="AL230" s="86" t="s">
        <v>1929</v>
      </c>
    </row>
    <row r="231" spans="35:38" x14ac:dyDescent="0.25">
      <c r="AI231" s="86"/>
      <c r="AJ231" s="86" t="s">
        <v>2015</v>
      </c>
      <c r="AK231" s="86" t="s">
        <v>1932</v>
      </c>
      <c r="AL231" s="86" t="s">
        <v>1931</v>
      </c>
    </row>
    <row r="232" spans="35:38" x14ac:dyDescent="0.25">
      <c r="AI232" s="86"/>
      <c r="AJ232" s="86" t="s">
        <v>2015</v>
      </c>
      <c r="AK232" s="86" t="s">
        <v>1934</v>
      </c>
      <c r="AL232" s="86" t="s">
        <v>1933</v>
      </c>
    </row>
    <row r="233" spans="35:38" x14ac:dyDescent="0.25">
      <c r="AI233" s="86"/>
      <c r="AJ233" s="86" t="s">
        <v>2015</v>
      </c>
      <c r="AK233" s="86" t="s">
        <v>1936</v>
      </c>
      <c r="AL233" s="86" t="s">
        <v>1935</v>
      </c>
    </row>
    <row r="234" spans="35:38" x14ac:dyDescent="0.25">
      <c r="AI234" s="86"/>
      <c r="AJ234" s="86" t="s">
        <v>2015</v>
      </c>
      <c r="AK234" s="86" t="s">
        <v>1938</v>
      </c>
      <c r="AL234" s="86" t="s">
        <v>1937</v>
      </c>
    </row>
    <row r="235" spans="35:38" x14ac:dyDescent="0.25">
      <c r="AI235" s="86"/>
      <c r="AJ235" s="86" t="s">
        <v>2015</v>
      </c>
      <c r="AK235" s="86" t="s">
        <v>1940</v>
      </c>
      <c r="AL235" s="86" t="s">
        <v>1939</v>
      </c>
    </row>
    <row r="236" spans="35:38" x14ac:dyDescent="0.25">
      <c r="AI236" s="86"/>
      <c r="AJ236" s="86" t="s">
        <v>2015</v>
      </c>
      <c r="AK236" s="86" t="s">
        <v>1942</v>
      </c>
      <c r="AL236" s="86" t="s">
        <v>1941</v>
      </c>
    </row>
    <row r="237" spans="35:38" x14ac:dyDescent="0.25">
      <c r="AI237" s="86"/>
      <c r="AJ237" s="86" t="s">
        <v>2015</v>
      </c>
      <c r="AK237" s="86" t="s">
        <v>1944</v>
      </c>
      <c r="AL237" s="86" t="s">
        <v>1943</v>
      </c>
    </row>
    <row r="238" spans="35:38" x14ac:dyDescent="0.25">
      <c r="AI238" s="86"/>
      <c r="AJ238" s="86" t="s">
        <v>2015</v>
      </c>
      <c r="AK238" s="86" t="s">
        <v>1946</v>
      </c>
      <c r="AL238" s="86" t="s">
        <v>1945</v>
      </c>
    </row>
    <row r="239" spans="35:38" x14ac:dyDescent="0.25">
      <c r="AI239" s="86"/>
      <c r="AJ239" s="86" t="s">
        <v>2015</v>
      </c>
      <c r="AK239" s="86" t="s">
        <v>1948</v>
      </c>
      <c r="AL239" s="86" t="s">
        <v>1947</v>
      </c>
    </row>
    <row r="240" spans="35:38" x14ac:dyDescent="0.25">
      <c r="AI240" s="86"/>
      <c r="AJ240" s="86" t="s">
        <v>2015</v>
      </c>
      <c r="AK240" s="86" t="s">
        <v>1950</v>
      </c>
      <c r="AL240" s="86" t="s">
        <v>1949</v>
      </c>
    </row>
    <row r="241" spans="35:38" x14ac:dyDescent="0.25">
      <c r="AI241" s="86"/>
      <c r="AJ241" s="86" t="s">
        <v>2015</v>
      </c>
      <c r="AK241" s="86" t="s">
        <v>1952</v>
      </c>
      <c r="AL241" s="86" t="s">
        <v>1951</v>
      </c>
    </row>
    <row r="242" spans="35:38" x14ac:dyDescent="0.25">
      <c r="AI242" s="86"/>
      <c r="AJ242" s="86" t="s">
        <v>2015</v>
      </c>
      <c r="AK242" s="86" t="s">
        <v>1954</v>
      </c>
      <c r="AL242" s="86" t="s">
        <v>1953</v>
      </c>
    </row>
    <row r="243" spans="35:38" x14ac:dyDescent="0.25">
      <c r="AI243" s="86"/>
      <c r="AJ243" s="86" t="s">
        <v>2015</v>
      </c>
      <c r="AK243" s="86" t="s">
        <v>1956</v>
      </c>
      <c r="AL243" s="86" t="s">
        <v>1955</v>
      </c>
    </row>
    <row r="244" spans="35:38" x14ac:dyDescent="0.25">
      <c r="AI244" s="86"/>
      <c r="AJ244" s="86" t="s">
        <v>2015</v>
      </c>
      <c r="AK244" s="86" t="s">
        <v>1958</v>
      </c>
      <c r="AL244" s="86" t="s">
        <v>1957</v>
      </c>
    </row>
    <row r="245" spans="35:38" x14ac:dyDescent="0.25">
      <c r="AI245" s="86"/>
      <c r="AJ245" s="86" t="s">
        <v>2015</v>
      </c>
      <c r="AK245" s="86" t="s">
        <v>1960</v>
      </c>
      <c r="AL245" s="86" t="s">
        <v>1959</v>
      </c>
    </row>
    <row r="246" spans="35:38" x14ac:dyDescent="0.25">
      <c r="AI246" s="86"/>
      <c r="AJ246" s="86" t="s">
        <v>2015</v>
      </c>
      <c r="AK246" s="86" t="s">
        <v>1962</v>
      </c>
      <c r="AL246" s="86" t="s">
        <v>1961</v>
      </c>
    </row>
    <row r="247" spans="35:38" x14ac:dyDescent="0.25">
      <c r="AI247" s="86"/>
      <c r="AJ247" s="86" t="s">
        <v>2015</v>
      </c>
      <c r="AK247" s="86" t="s">
        <v>1964</v>
      </c>
      <c r="AL247" s="86" t="s">
        <v>1963</v>
      </c>
    </row>
    <row r="248" spans="35:38" x14ac:dyDescent="0.25">
      <c r="AI248" s="86"/>
      <c r="AJ248" s="86" t="s">
        <v>2015</v>
      </c>
      <c r="AK248" s="86" t="s">
        <v>1966</v>
      </c>
      <c r="AL248" s="86" t="s">
        <v>1965</v>
      </c>
    </row>
    <row r="249" spans="35:38" x14ac:dyDescent="0.25">
      <c r="AI249" s="86"/>
      <c r="AJ249" s="86" t="s">
        <v>2015</v>
      </c>
      <c r="AK249" s="86" t="s">
        <v>1968</v>
      </c>
      <c r="AL249" s="86" t="s">
        <v>1967</v>
      </c>
    </row>
    <row r="250" spans="35:38" x14ac:dyDescent="0.25">
      <c r="AI250" s="86"/>
      <c r="AJ250" s="86" t="s">
        <v>2015</v>
      </c>
      <c r="AK250" s="86" t="s">
        <v>1970</v>
      </c>
      <c r="AL250" s="86" t="s">
        <v>1969</v>
      </c>
    </row>
    <row r="251" spans="35:38" x14ac:dyDescent="0.25">
      <c r="AI251" s="86"/>
      <c r="AJ251" s="86" t="s">
        <v>2015</v>
      </c>
      <c r="AK251" s="86" t="s">
        <v>1972</v>
      </c>
      <c r="AL251" s="86" t="s">
        <v>1971</v>
      </c>
    </row>
    <row r="252" spans="35:38" x14ac:dyDescent="0.25">
      <c r="AI252" s="86"/>
      <c r="AJ252" s="86" t="s">
        <v>2015</v>
      </c>
      <c r="AK252" s="86" t="s">
        <v>1974</v>
      </c>
      <c r="AL252" s="86" t="s">
        <v>1973</v>
      </c>
    </row>
    <row r="253" spans="35:38" x14ac:dyDescent="0.25">
      <c r="AI253" s="86"/>
      <c r="AJ253" s="86" t="s">
        <v>2015</v>
      </c>
      <c r="AK253" s="86" t="s">
        <v>1976</v>
      </c>
      <c r="AL253" s="86" t="s">
        <v>1975</v>
      </c>
    </row>
    <row r="254" spans="35:38" x14ac:dyDescent="0.25">
      <c r="AI254" s="86"/>
      <c r="AJ254" s="86" t="s">
        <v>2015</v>
      </c>
      <c r="AK254" s="86" t="s">
        <v>1978</v>
      </c>
      <c r="AL254" s="86" t="s">
        <v>1977</v>
      </c>
    </row>
    <row r="255" spans="35:38" x14ac:dyDescent="0.25">
      <c r="AI255" s="86"/>
      <c r="AJ255" s="86" t="s">
        <v>2015</v>
      </c>
      <c r="AK255" s="86" t="s">
        <v>1980</v>
      </c>
      <c r="AL255" s="86" t="s">
        <v>1979</v>
      </c>
    </row>
    <row r="256" spans="35:38" x14ac:dyDescent="0.25">
      <c r="AI256" s="86"/>
      <c r="AJ256" s="86" t="s">
        <v>2015</v>
      </c>
      <c r="AK256" s="86" t="s">
        <v>1982</v>
      </c>
      <c r="AL256" s="86" t="s">
        <v>1981</v>
      </c>
    </row>
    <row r="257" spans="35:38" x14ac:dyDescent="0.25">
      <c r="AI257" s="86"/>
      <c r="AJ257" s="86" t="s">
        <v>2015</v>
      </c>
      <c r="AK257" s="86" t="s">
        <v>1984</v>
      </c>
      <c r="AL257" s="86" t="s">
        <v>1983</v>
      </c>
    </row>
    <row r="258" spans="35:38" x14ac:dyDescent="0.25">
      <c r="AI258" s="86"/>
      <c r="AJ258" s="86" t="s">
        <v>2015</v>
      </c>
      <c r="AK258" s="86" t="s">
        <v>1986</v>
      </c>
      <c r="AL258" s="86" t="s">
        <v>1985</v>
      </c>
    </row>
    <row r="259" spans="35:38" x14ac:dyDescent="0.25">
      <c r="AI259" s="86"/>
      <c r="AJ259" s="86" t="s">
        <v>2015</v>
      </c>
      <c r="AK259" s="86" t="s">
        <v>1988</v>
      </c>
      <c r="AL259" s="86" t="s">
        <v>1987</v>
      </c>
    </row>
    <row r="260" spans="35:38" x14ac:dyDescent="0.25">
      <c r="AI260" s="86"/>
      <c r="AJ260" s="86" t="s">
        <v>2015</v>
      </c>
      <c r="AK260" s="86" t="s">
        <v>1990</v>
      </c>
      <c r="AL260" s="86" t="s">
        <v>1989</v>
      </c>
    </row>
    <row r="261" spans="35:38" x14ac:dyDescent="0.25">
      <c r="AI261" s="86"/>
      <c r="AJ261" s="86" t="s">
        <v>2015</v>
      </c>
      <c r="AK261" s="86" t="s">
        <v>1992</v>
      </c>
      <c r="AL261" s="86" t="s">
        <v>1991</v>
      </c>
    </row>
    <row r="262" spans="35:38" x14ac:dyDescent="0.25">
      <c r="AI262" s="86"/>
      <c r="AJ262" s="86" t="s">
        <v>2015</v>
      </c>
      <c r="AK262" s="86" t="s">
        <v>1994</v>
      </c>
      <c r="AL262" s="86" t="s">
        <v>1993</v>
      </c>
    </row>
    <row r="263" spans="35:38" x14ac:dyDescent="0.25">
      <c r="AI263" s="86"/>
      <c r="AJ263" s="86" t="s">
        <v>2015</v>
      </c>
      <c r="AK263" s="86" t="s">
        <v>1996</v>
      </c>
      <c r="AL263" s="86" t="s">
        <v>1995</v>
      </c>
    </row>
    <row r="264" spans="35:38" x14ac:dyDescent="0.25">
      <c r="AI264" s="86"/>
      <c r="AJ264" s="86" t="s">
        <v>2015</v>
      </c>
      <c r="AK264" s="86" t="s">
        <v>1998</v>
      </c>
      <c r="AL264" s="86" t="s">
        <v>1997</v>
      </c>
    </row>
    <row r="265" spans="35:38" x14ac:dyDescent="0.25">
      <c r="AI265" s="86"/>
      <c r="AJ265" s="86" t="s">
        <v>2015</v>
      </c>
      <c r="AK265" s="86" t="s">
        <v>2000</v>
      </c>
      <c r="AL265" s="86" t="s">
        <v>1999</v>
      </c>
    </row>
    <row r="266" spans="35:38" x14ac:dyDescent="0.25">
      <c r="AI266" s="86"/>
      <c r="AJ266" s="86" t="s">
        <v>2015</v>
      </c>
      <c r="AK266" s="86" t="s">
        <v>2002</v>
      </c>
      <c r="AL266" s="86" t="s">
        <v>2001</v>
      </c>
    </row>
    <row r="267" spans="35:38" x14ac:dyDescent="0.25">
      <c r="AI267" s="86"/>
      <c r="AJ267" s="86" t="s">
        <v>2015</v>
      </c>
      <c r="AK267" s="86" t="s">
        <v>2004</v>
      </c>
      <c r="AL267" s="86" t="s">
        <v>2003</v>
      </c>
    </row>
    <row r="268" spans="35:38" x14ac:dyDescent="0.25">
      <c r="AI268" s="86"/>
      <c r="AJ268" s="86" t="s">
        <v>2015</v>
      </c>
      <c r="AK268" s="86" t="s">
        <v>2006</v>
      </c>
      <c r="AL268" s="86" t="s">
        <v>2005</v>
      </c>
    </row>
    <row r="269" spans="35:38" x14ac:dyDescent="0.25">
      <c r="AI269" s="86"/>
      <c r="AJ269" s="86" t="s">
        <v>2015</v>
      </c>
      <c r="AK269" s="86" t="s">
        <v>2008</v>
      </c>
      <c r="AL269" s="86" t="s">
        <v>2007</v>
      </c>
    </row>
    <row r="270" spans="35:38" x14ac:dyDescent="0.25">
      <c r="AI270" s="86"/>
      <c r="AJ270" s="86" t="s">
        <v>2015</v>
      </c>
      <c r="AK270" s="86" t="s">
        <v>2010</v>
      </c>
      <c r="AL270" s="86" t="s">
        <v>2009</v>
      </c>
    </row>
    <row r="271" spans="35:38" x14ac:dyDescent="0.25">
      <c r="AI271" s="86"/>
      <c r="AJ271" s="86" t="s">
        <v>2015</v>
      </c>
      <c r="AK271" s="86" t="s">
        <v>2012</v>
      </c>
      <c r="AL271" s="86" t="s">
        <v>2011</v>
      </c>
    </row>
    <row r="272" spans="35:38" x14ac:dyDescent="0.25">
      <c r="AI272" s="86"/>
      <c r="AJ272" s="86" t="s">
        <v>2015</v>
      </c>
      <c r="AK272" s="86" t="s">
        <v>2014</v>
      </c>
      <c r="AL272" s="86" t="s">
        <v>2013</v>
      </c>
    </row>
    <row r="273" spans="35:38" x14ac:dyDescent="0.25">
      <c r="AI273" s="86"/>
      <c r="AJ273" s="86"/>
      <c r="AK273" s="86" t="s">
        <v>2049</v>
      </c>
      <c r="AL273" s="86" t="s">
        <v>2050</v>
      </c>
    </row>
    <row r="274" spans="35:38" x14ac:dyDescent="0.25">
      <c r="AI274" s="86"/>
      <c r="AJ274" s="86"/>
      <c r="AK274" s="86" t="s">
        <v>2051</v>
      </c>
      <c r="AL274" s="86" t="s">
        <v>2052</v>
      </c>
    </row>
    <row r="275" spans="35:38" x14ac:dyDescent="0.25">
      <c r="AI275" s="86"/>
      <c r="AJ275" s="86"/>
      <c r="AK275" s="86" t="s">
        <v>2053</v>
      </c>
      <c r="AL275" s="86" t="s">
        <v>2054</v>
      </c>
    </row>
    <row r="276" spans="35:38" x14ac:dyDescent="0.25">
      <c r="AI276" s="86"/>
      <c r="AJ276" s="86"/>
      <c r="AK276" s="86" t="s">
        <v>2055</v>
      </c>
      <c r="AL276" s="86" t="s">
        <v>2056</v>
      </c>
    </row>
    <row r="277" spans="35:38" x14ac:dyDescent="0.25">
      <c r="AI277" s="86"/>
      <c r="AJ277" s="86"/>
      <c r="AK277" s="86" t="s">
        <v>2057</v>
      </c>
      <c r="AL277" s="86" t="s">
        <v>2058</v>
      </c>
    </row>
    <row r="278" spans="35:38" x14ac:dyDescent="0.25">
      <c r="AI278" s="86"/>
      <c r="AJ278" s="86"/>
      <c r="AK278" s="86" t="s">
        <v>2059</v>
      </c>
      <c r="AL278" s="86" t="s">
        <v>2060</v>
      </c>
    </row>
    <row r="279" spans="35:38" x14ac:dyDescent="0.25">
      <c r="AI279" s="86"/>
      <c r="AJ279" s="86"/>
      <c r="AK279" s="86" t="s">
        <v>2061</v>
      </c>
      <c r="AL279" s="86">
        <v>2020101000</v>
      </c>
    </row>
    <row r="280" spans="35:38" x14ac:dyDescent="0.25">
      <c r="AI280" s="86"/>
      <c r="AJ280" s="86"/>
      <c r="AK280" s="86" t="s">
        <v>2062</v>
      </c>
      <c r="AL280" s="86" t="s">
        <v>2063</v>
      </c>
    </row>
    <row r="281" spans="35:38" x14ac:dyDescent="0.25">
      <c r="AI281" s="86"/>
      <c r="AJ281" s="86"/>
      <c r="AK281" s="86" t="s">
        <v>2064</v>
      </c>
      <c r="AL281" s="86" t="s">
        <v>2065</v>
      </c>
    </row>
    <row r="282" spans="35:38" x14ac:dyDescent="0.25">
      <c r="AI282" s="86"/>
      <c r="AJ282" s="86"/>
      <c r="AK282" s="86" t="s">
        <v>2066</v>
      </c>
      <c r="AL282" s="86" t="s">
        <v>2067</v>
      </c>
    </row>
    <row r="283" spans="35:38" x14ac:dyDescent="0.25">
      <c r="AI283" s="86"/>
      <c r="AJ283" s="86"/>
      <c r="AK283" s="86" t="s">
        <v>2068</v>
      </c>
      <c r="AL283" s="86" t="s">
        <v>2069</v>
      </c>
    </row>
    <row r="284" spans="35:38" x14ac:dyDescent="0.25">
      <c r="AI284" s="86"/>
      <c r="AJ284" s="86"/>
      <c r="AK284" s="86" t="s">
        <v>2070</v>
      </c>
      <c r="AL284" s="86" t="s">
        <v>2071</v>
      </c>
    </row>
    <row r="285" spans="35:38" x14ac:dyDescent="0.25">
      <c r="AI285" s="86"/>
      <c r="AJ285" s="86"/>
      <c r="AK285" s="86" t="s">
        <v>2072</v>
      </c>
      <c r="AL285" s="86" t="s">
        <v>2073</v>
      </c>
    </row>
    <row r="286" spans="35:38" x14ac:dyDescent="0.25">
      <c r="AI286" s="86"/>
      <c r="AJ286" s="86"/>
      <c r="AK286" s="86" t="s">
        <v>2075</v>
      </c>
      <c r="AL286" s="86" t="s">
        <v>2074</v>
      </c>
    </row>
    <row r="287" spans="35:38" ht="16.5" x14ac:dyDescent="0.3">
      <c r="AI287" s="87"/>
      <c r="AJ287" s="87"/>
      <c r="AK287" s="87"/>
      <c r="AL287" s="87"/>
    </row>
    <row r="288" spans="35:38" ht="16.5" x14ac:dyDescent="0.3">
      <c r="AI288" s="87"/>
      <c r="AJ288" s="87"/>
      <c r="AK288" s="87"/>
      <c r="AL288" s="87"/>
    </row>
    <row r="289" spans="35:41" x14ac:dyDescent="0.25">
      <c r="AI289" s="86"/>
      <c r="AJ289" s="86"/>
      <c r="AK289" s="86"/>
      <c r="AL289" s="88"/>
    </row>
    <row r="290" spans="35:41" x14ac:dyDescent="0.25">
      <c r="AI290" s="86"/>
      <c r="AJ290" s="86"/>
      <c r="AK290" s="86"/>
      <c r="AL290" s="88"/>
    </row>
    <row r="291" spans="35:41" x14ac:dyDescent="0.25">
      <c r="AI291" s="86"/>
      <c r="AJ291" s="86"/>
      <c r="AK291" s="86"/>
      <c r="AL291" s="86"/>
    </row>
    <row r="292" spans="35:41" x14ac:dyDescent="0.25">
      <c r="AI292" s="86"/>
      <c r="AJ292" s="86"/>
      <c r="AK292" s="86"/>
      <c r="AL292" s="86"/>
    </row>
    <row r="293" spans="35:41" x14ac:dyDescent="0.25">
      <c r="AI293" s="86"/>
      <c r="AJ293" s="86"/>
      <c r="AK293" s="86" t="s">
        <v>2046</v>
      </c>
      <c r="AL293" s="86">
        <v>100010000</v>
      </c>
    </row>
    <row r="294" spans="35:41" x14ac:dyDescent="0.25">
      <c r="AI294" s="86"/>
      <c r="AJ294" s="86"/>
      <c r="AK294" s="86" t="s">
        <v>2047</v>
      </c>
      <c r="AL294" s="86">
        <v>200080003</v>
      </c>
    </row>
    <row r="295" spans="35:41" x14ac:dyDescent="0.25">
      <c r="AI295" s="86"/>
      <c r="AJ295" s="86"/>
      <c r="AK295" s="86" t="s">
        <v>2122</v>
      </c>
      <c r="AL295" s="86">
        <v>302050001</v>
      </c>
    </row>
    <row r="296" spans="35:41" x14ac:dyDescent="0.25">
      <c r="AI296" s="86"/>
      <c r="AJ296" s="86"/>
      <c r="AK296" s="86" t="s">
        <v>2044</v>
      </c>
      <c r="AL296" s="86">
        <v>302050002</v>
      </c>
    </row>
    <row r="297" spans="35:41" x14ac:dyDescent="0.25">
      <c r="AI297" s="86"/>
      <c r="AJ297" s="86"/>
      <c r="AK297" s="86" t="s">
        <v>2045</v>
      </c>
      <c r="AL297" s="86">
        <v>302050003</v>
      </c>
    </row>
    <row r="298" spans="35:41" x14ac:dyDescent="0.25">
      <c r="AK298" s="86" t="s">
        <v>2048</v>
      </c>
      <c r="AL298" s="86">
        <v>304000000</v>
      </c>
    </row>
    <row r="299" spans="35:41" x14ac:dyDescent="0.25">
      <c r="AK299" s="86" t="s">
        <v>1139</v>
      </c>
      <c r="AL299" s="86" t="s">
        <v>2123</v>
      </c>
    </row>
    <row r="300" spans="35:41" x14ac:dyDescent="0.25">
      <c r="AK300" s="86"/>
      <c r="AL300" s="86"/>
    </row>
    <row r="301" spans="35:41" x14ac:dyDescent="0.25">
      <c r="AK301" s="86"/>
      <c r="AL301" s="86"/>
    </row>
    <row r="302" spans="35:41" x14ac:dyDescent="0.25">
      <c r="AL302" s="89" t="s">
        <v>2082</v>
      </c>
      <c r="AM302" s="89" t="s">
        <v>2083</v>
      </c>
      <c r="AN302" s="89" t="s">
        <v>2084</v>
      </c>
      <c r="AO302" s="89" t="s">
        <v>2085</v>
      </c>
    </row>
    <row r="303" spans="35:41" x14ac:dyDescent="0.25">
      <c r="AK303" s="14" t="s">
        <v>2077</v>
      </c>
      <c r="AL303" s="90">
        <f>+$AI$14</f>
        <v>0</v>
      </c>
      <c r="AM303" s="90">
        <f>+ROUND(AL303/1.12*0.01,2)</f>
        <v>0</v>
      </c>
      <c r="AN303" s="90">
        <f>+ROUND(AL303/1.12*0.05,2)</f>
        <v>0</v>
      </c>
      <c r="AO303" s="90">
        <f>+AL303-AM303-AN303</f>
        <v>0</v>
      </c>
    </row>
    <row r="304" spans="35:41" x14ac:dyDescent="0.25">
      <c r="AK304" s="14" t="s">
        <v>2078</v>
      </c>
      <c r="AL304" s="90">
        <f t="shared" ref="AL304:AL307" si="0">+$AI$14</f>
        <v>0</v>
      </c>
      <c r="AM304" s="90">
        <f>+ROUND(AL304*0.01,2)</f>
        <v>0</v>
      </c>
      <c r="AN304" s="90">
        <f>+ROUND(AL304*0.03,2)</f>
        <v>0</v>
      </c>
      <c r="AO304" s="90">
        <f>+AL304-AM304-AN304</f>
        <v>0</v>
      </c>
    </row>
    <row r="305" spans="37:42" x14ac:dyDescent="0.25">
      <c r="AK305" s="14" t="s">
        <v>2079</v>
      </c>
      <c r="AL305" s="90">
        <f t="shared" si="0"/>
        <v>0</v>
      </c>
      <c r="AM305" s="90">
        <f>ROUND(AL305/1.12*0.02,2)</f>
        <v>0</v>
      </c>
      <c r="AN305" s="90">
        <f>ROUND(AL305/1.12*0.05,2)</f>
        <v>0</v>
      </c>
      <c r="AO305" s="90">
        <f>+AL305-AM305-AN305</f>
        <v>0</v>
      </c>
    </row>
    <row r="306" spans="37:42" x14ac:dyDescent="0.25">
      <c r="AK306" s="14" t="s">
        <v>2080</v>
      </c>
      <c r="AL306" s="90">
        <f t="shared" si="0"/>
        <v>0</v>
      </c>
      <c r="AM306" s="90">
        <f>ROUND(AL306*0.02,2)</f>
        <v>0</v>
      </c>
      <c r="AN306" s="90">
        <f>ROUND(AL306*0.03,2)</f>
        <v>0</v>
      </c>
      <c r="AO306" s="90">
        <f>+AL306-AM306-AN306</f>
        <v>0</v>
      </c>
    </row>
    <row r="307" spans="37:42" x14ac:dyDescent="0.25">
      <c r="AK307" s="14" t="s">
        <v>2081</v>
      </c>
      <c r="AL307" s="90">
        <f t="shared" si="0"/>
        <v>0</v>
      </c>
      <c r="AM307" s="90"/>
      <c r="AN307" s="90"/>
      <c r="AO307" s="90">
        <f>+AL307-AM307-AN307</f>
        <v>0</v>
      </c>
    </row>
    <row r="309" spans="37:42" x14ac:dyDescent="0.25">
      <c r="AK309" s="14" t="s">
        <v>2111</v>
      </c>
      <c r="AL309" s="14" t="s">
        <v>2096</v>
      </c>
      <c r="AM309" s="14" t="s">
        <v>2097</v>
      </c>
    </row>
    <row r="310" spans="37:42" x14ac:dyDescent="0.25">
      <c r="AK310" s="14" t="s">
        <v>2110</v>
      </c>
      <c r="AL310" s="14" t="s">
        <v>2120</v>
      </c>
      <c r="AM310" s="14" t="s">
        <v>2113</v>
      </c>
    </row>
    <row r="311" spans="37:42" x14ac:dyDescent="0.25">
      <c r="AK311" s="14" t="s">
        <v>2112</v>
      </c>
      <c r="AL311" s="14" t="s">
        <v>2121</v>
      </c>
      <c r="AM311" s="14" t="s">
        <v>2114</v>
      </c>
    </row>
    <row r="313" spans="37:42" x14ac:dyDescent="0.25">
      <c r="AM313" s="86" t="s">
        <v>1213</v>
      </c>
      <c r="AN313" s="88" t="s">
        <v>2134</v>
      </c>
      <c r="AO313" s="86" t="s">
        <v>2135</v>
      </c>
      <c r="AP313" s="86">
        <v>1010404000</v>
      </c>
    </row>
    <row r="314" spans="37:42" x14ac:dyDescent="0.25">
      <c r="AM314" s="86" t="s">
        <v>2146</v>
      </c>
      <c r="AN314" s="88" t="s">
        <v>2147</v>
      </c>
      <c r="AO314" s="86" t="s">
        <v>2133</v>
      </c>
      <c r="AP314" s="86">
        <v>1010202000</v>
      </c>
    </row>
    <row r="315" spans="37:42" x14ac:dyDescent="0.25">
      <c r="AK315" s="86"/>
      <c r="AL315" s="86"/>
    </row>
  </sheetData>
  <sheetProtection password="ED9C" sheet="1" objects="1" scenarios="1" selectLockedCells="1"/>
  <mergeCells count="101">
    <mergeCell ref="AX20:BD20"/>
    <mergeCell ref="AQ21:AV21"/>
    <mergeCell ref="AQ22:AV22"/>
    <mergeCell ref="AX22:BD22"/>
    <mergeCell ref="AX23:BD23"/>
    <mergeCell ref="AB30:AF30"/>
    <mergeCell ref="W30:AA30"/>
    <mergeCell ref="Q30:U30"/>
    <mergeCell ref="A30:P30"/>
    <mergeCell ref="B25:AF25"/>
    <mergeCell ref="A27:AF27"/>
    <mergeCell ref="A28:AF28"/>
    <mergeCell ref="B29:AF29"/>
    <mergeCell ref="AA1:AF1"/>
    <mergeCell ref="AA3:AF3"/>
    <mergeCell ref="AA4:AF4"/>
    <mergeCell ref="AA2:AF2"/>
    <mergeCell ref="A5:Z5"/>
    <mergeCell ref="A3:Z4"/>
    <mergeCell ref="A1:Z1"/>
    <mergeCell ref="A2:Z2"/>
    <mergeCell ref="A6:C8"/>
    <mergeCell ref="D6:AF6"/>
    <mergeCell ref="D7:G8"/>
    <mergeCell ref="M7:M8"/>
    <mergeCell ref="T7:T8"/>
    <mergeCell ref="AD7:AF7"/>
    <mergeCell ref="I8:L8"/>
    <mergeCell ref="N8:S8"/>
    <mergeCell ref="U8:AF8"/>
    <mergeCell ref="R10:Z11"/>
    <mergeCell ref="AA10:AF11"/>
    <mergeCell ref="A12:C12"/>
    <mergeCell ref="A9:C11"/>
    <mergeCell ref="D9:Q11"/>
    <mergeCell ref="R9:Z9"/>
    <mergeCell ref="D12:AF12"/>
    <mergeCell ref="A38:F38"/>
    <mergeCell ref="H21:L21"/>
    <mergeCell ref="H22:L22"/>
    <mergeCell ref="W13:Z13"/>
    <mergeCell ref="A24:R24"/>
    <mergeCell ref="S14:U24"/>
    <mergeCell ref="W14:Z24"/>
    <mergeCell ref="AA14:AF24"/>
    <mergeCell ref="A14:R19"/>
    <mergeCell ref="N20:R20"/>
    <mergeCell ref="N22:R22"/>
    <mergeCell ref="N23:R23"/>
    <mergeCell ref="A31:P31"/>
    <mergeCell ref="A34:P34"/>
    <mergeCell ref="Q31:U31"/>
    <mergeCell ref="W31:AA31"/>
    <mergeCell ref="AB31:AF31"/>
    <mergeCell ref="A40:Q40"/>
    <mergeCell ref="AA13:AF13"/>
    <mergeCell ref="S35:AC35"/>
    <mergeCell ref="R36:AF42"/>
    <mergeCell ref="S13:U13"/>
    <mergeCell ref="A13:R13"/>
    <mergeCell ref="A43:C43"/>
    <mergeCell ref="D43:Q43"/>
    <mergeCell ref="R43:V43"/>
    <mergeCell ref="W43:AF43"/>
    <mergeCell ref="Q32:U32"/>
    <mergeCell ref="W32:AA32"/>
    <mergeCell ref="AB32:AF32"/>
    <mergeCell ref="Q33:U33"/>
    <mergeCell ref="W33:AA33"/>
    <mergeCell ref="AB33:AF33"/>
    <mergeCell ref="Q34:U34"/>
    <mergeCell ref="W34:AA34"/>
    <mergeCell ref="AB34:AF34"/>
    <mergeCell ref="B32:P32"/>
    <mergeCell ref="B33:P33"/>
    <mergeCell ref="A44:C45"/>
    <mergeCell ref="R44:V45"/>
    <mergeCell ref="W44:AF45"/>
    <mergeCell ref="D44:Q45"/>
    <mergeCell ref="A46:C46"/>
    <mergeCell ref="D46:Q46"/>
    <mergeCell ref="R46:V46"/>
    <mergeCell ref="W46:AF46"/>
    <mergeCell ref="A47:C47"/>
    <mergeCell ref="D47:Q47"/>
    <mergeCell ref="R47:V47"/>
    <mergeCell ref="W47:AF47"/>
    <mergeCell ref="B48:Z48"/>
    <mergeCell ref="AA48:AF48"/>
    <mergeCell ref="A49:C49"/>
    <mergeCell ref="D49:L49"/>
    <mergeCell ref="M49:Q49"/>
    <mergeCell ref="R49:Z49"/>
    <mergeCell ref="AA49:AF49"/>
    <mergeCell ref="A50:C51"/>
    <mergeCell ref="D50:L51"/>
    <mergeCell ref="M50:Q51"/>
    <mergeCell ref="R50:Z51"/>
    <mergeCell ref="AA50:AF50"/>
    <mergeCell ref="AA51:AF52"/>
    <mergeCell ref="A52:Z52"/>
  </mergeCells>
  <dataValidations count="5">
    <dataValidation type="list" allowBlank="1" showInputMessage="1" showErrorMessage="1" sqref="AI2">
      <formula1>$AM$313:$AM$317</formula1>
    </dataValidation>
    <dataValidation type="list" allowBlank="1" showInputMessage="1" showErrorMessage="1" sqref="AI4">
      <formula1>$AK$53:$AK$286</formula1>
    </dataValidation>
    <dataValidation type="list" allowBlank="1" showInputMessage="1" showErrorMessage="1" sqref="AI5">
      <formula1>$AK$303:$AK$307</formula1>
    </dataValidation>
    <dataValidation type="list" allowBlank="1" showInputMessage="1" showErrorMessage="1" sqref="AI7">
      <formula1>Office_of_the_Schools_Division_Superintendent</formula1>
    </dataValidation>
    <dataValidation type="list" allowBlank="1" showInputMessage="1" showErrorMessage="1" sqref="AI3">
      <formula1>$AK$293:$AK$299</formula1>
    </dataValidation>
  </dataValidations>
  <printOptions horizontalCentered="1" verticalCentered="1"/>
  <pageMargins left="0.25" right="0.25" top="0.25" bottom="0.25" header="0.5" footer="0.5"/>
  <pageSetup paperSize="9" orientation="portrait" horizontalDpi="4294967294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16" sqref="B16"/>
    </sheetView>
  </sheetViews>
  <sheetFormatPr defaultRowHeight="15" x14ac:dyDescent="0.25"/>
  <sheetData>
    <row r="1" spans="1:2" x14ac:dyDescent="0.25">
      <c r="A1" t="s">
        <v>1002</v>
      </c>
      <c r="B1" t="s">
        <v>1003</v>
      </c>
    </row>
    <row r="2" spans="1:2" x14ac:dyDescent="0.25">
      <c r="A2">
        <v>1</v>
      </c>
      <c r="B2" t="s">
        <v>3</v>
      </c>
    </row>
    <row r="3" spans="1:2" x14ac:dyDescent="0.25">
      <c r="A3">
        <v>2</v>
      </c>
      <c r="B3" t="s">
        <v>4</v>
      </c>
    </row>
    <row r="4" spans="1:2" x14ac:dyDescent="0.25">
      <c r="A4">
        <v>3</v>
      </c>
      <c r="B4" t="s">
        <v>5</v>
      </c>
    </row>
    <row r="5" spans="1:2" x14ac:dyDescent="0.25">
      <c r="A5">
        <v>4</v>
      </c>
      <c r="B5" t="s">
        <v>6</v>
      </c>
    </row>
    <row r="6" spans="1:2" x14ac:dyDescent="0.25">
      <c r="A6">
        <v>5</v>
      </c>
      <c r="B6" t="s">
        <v>7</v>
      </c>
    </row>
    <row r="7" spans="1:2" x14ac:dyDescent="0.25">
      <c r="A7">
        <v>6</v>
      </c>
      <c r="B7" t="s">
        <v>8</v>
      </c>
    </row>
    <row r="8" spans="1:2" x14ac:dyDescent="0.25">
      <c r="A8">
        <v>7</v>
      </c>
      <c r="B8" t="s">
        <v>9</v>
      </c>
    </row>
    <row r="9" spans="1:2" x14ac:dyDescent="0.25">
      <c r="A9">
        <v>8</v>
      </c>
      <c r="B9" t="s">
        <v>10</v>
      </c>
    </row>
    <row r="10" spans="1:2" x14ac:dyDescent="0.25">
      <c r="A10">
        <v>9</v>
      </c>
      <c r="B10" t="s">
        <v>11</v>
      </c>
    </row>
    <row r="11" spans="1:2" x14ac:dyDescent="0.25">
      <c r="A11">
        <v>10</v>
      </c>
      <c r="B11" t="s">
        <v>12</v>
      </c>
    </row>
    <row r="12" spans="1:2" x14ac:dyDescent="0.25">
      <c r="A12">
        <v>11</v>
      </c>
      <c r="B12" t="s">
        <v>13</v>
      </c>
    </row>
    <row r="13" spans="1:2" x14ac:dyDescent="0.25">
      <c r="A13">
        <v>12</v>
      </c>
      <c r="B13" t="s">
        <v>14</v>
      </c>
    </row>
    <row r="14" spans="1:2" x14ac:dyDescent="0.25">
      <c r="A14">
        <v>13</v>
      </c>
      <c r="B14" t="s">
        <v>15</v>
      </c>
    </row>
    <row r="15" spans="1:2" x14ac:dyDescent="0.25">
      <c r="A15">
        <v>14</v>
      </c>
      <c r="B15" t="s">
        <v>16</v>
      </c>
    </row>
    <row r="16" spans="1:2" x14ac:dyDescent="0.25">
      <c r="A16">
        <v>15</v>
      </c>
      <c r="B16" t="s">
        <v>17</v>
      </c>
    </row>
    <row r="17" spans="1:2" x14ac:dyDescent="0.25">
      <c r="A17">
        <v>16</v>
      </c>
      <c r="B17" t="s">
        <v>18</v>
      </c>
    </row>
    <row r="18" spans="1:2" x14ac:dyDescent="0.25">
      <c r="A18">
        <v>17</v>
      </c>
      <c r="B18" t="s">
        <v>19</v>
      </c>
    </row>
    <row r="19" spans="1:2" x14ac:dyDescent="0.25">
      <c r="A19">
        <v>18</v>
      </c>
      <c r="B19" t="s">
        <v>20</v>
      </c>
    </row>
    <row r="20" spans="1:2" x14ac:dyDescent="0.25">
      <c r="A20">
        <v>19</v>
      </c>
      <c r="B20" t="s">
        <v>21</v>
      </c>
    </row>
    <row r="21" spans="1:2" x14ac:dyDescent="0.25">
      <c r="A21">
        <v>20</v>
      </c>
      <c r="B21" t="s">
        <v>22</v>
      </c>
    </row>
    <row r="22" spans="1:2" x14ac:dyDescent="0.25">
      <c r="A22">
        <v>21</v>
      </c>
      <c r="B22" t="s">
        <v>23</v>
      </c>
    </row>
    <row r="23" spans="1:2" x14ac:dyDescent="0.25">
      <c r="A23">
        <v>22</v>
      </c>
      <c r="B23" t="s">
        <v>24</v>
      </c>
    </row>
    <row r="24" spans="1:2" x14ac:dyDescent="0.25">
      <c r="A24">
        <v>23</v>
      </c>
      <c r="B24" t="s">
        <v>25</v>
      </c>
    </row>
    <row r="25" spans="1:2" x14ac:dyDescent="0.25">
      <c r="A25">
        <v>24</v>
      </c>
      <c r="B25" t="s">
        <v>26</v>
      </c>
    </row>
    <row r="26" spans="1:2" x14ac:dyDescent="0.25">
      <c r="A26">
        <v>25</v>
      </c>
      <c r="B26" t="s">
        <v>27</v>
      </c>
    </row>
    <row r="27" spans="1:2" x14ac:dyDescent="0.25">
      <c r="A27">
        <v>26</v>
      </c>
      <c r="B27" t="s">
        <v>28</v>
      </c>
    </row>
    <row r="28" spans="1:2" x14ac:dyDescent="0.25">
      <c r="A28">
        <v>27</v>
      </c>
      <c r="B28" t="s">
        <v>29</v>
      </c>
    </row>
    <row r="29" spans="1:2" x14ac:dyDescent="0.25">
      <c r="A29">
        <v>28</v>
      </c>
      <c r="B29" t="s">
        <v>30</v>
      </c>
    </row>
    <row r="30" spans="1:2" x14ac:dyDescent="0.25">
      <c r="A30">
        <v>29</v>
      </c>
      <c r="B30" t="s">
        <v>31</v>
      </c>
    </row>
    <row r="31" spans="1:2" x14ac:dyDescent="0.25">
      <c r="A31">
        <v>30</v>
      </c>
      <c r="B31" t="s">
        <v>32</v>
      </c>
    </row>
    <row r="32" spans="1:2" x14ac:dyDescent="0.25">
      <c r="A32">
        <v>31</v>
      </c>
      <c r="B32" t="s">
        <v>33</v>
      </c>
    </row>
    <row r="33" spans="1:2" x14ac:dyDescent="0.25">
      <c r="A33">
        <v>32</v>
      </c>
      <c r="B33" t="s">
        <v>34</v>
      </c>
    </row>
    <row r="34" spans="1:2" x14ac:dyDescent="0.25">
      <c r="A34">
        <v>33</v>
      </c>
      <c r="B34" t="s">
        <v>35</v>
      </c>
    </row>
    <row r="35" spans="1:2" x14ac:dyDescent="0.25">
      <c r="A35">
        <v>34</v>
      </c>
      <c r="B35" t="s">
        <v>36</v>
      </c>
    </row>
    <row r="36" spans="1:2" x14ac:dyDescent="0.25">
      <c r="A36">
        <v>35</v>
      </c>
      <c r="B36" t="s">
        <v>37</v>
      </c>
    </row>
    <row r="37" spans="1:2" x14ac:dyDescent="0.25">
      <c r="A37">
        <v>36</v>
      </c>
      <c r="B37" t="s">
        <v>38</v>
      </c>
    </row>
    <row r="38" spans="1:2" x14ac:dyDescent="0.25">
      <c r="A38">
        <v>37</v>
      </c>
      <c r="B38" t="s">
        <v>39</v>
      </c>
    </row>
    <row r="39" spans="1:2" x14ac:dyDescent="0.25">
      <c r="A39">
        <v>38</v>
      </c>
      <c r="B39" t="s">
        <v>40</v>
      </c>
    </row>
    <row r="40" spans="1:2" x14ac:dyDescent="0.25">
      <c r="A40">
        <v>39</v>
      </c>
      <c r="B40" t="s">
        <v>41</v>
      </c>
    </row>
    <row r="41" spans="1:2" x14ac:dyDescent="0.25">
      <c r="A41">
        <v>40</v>
      </c>
      <c r="B41" t="s">
        <v>42</v>
      </c>
    </row>
    <row r="42" spans="1:2" x14ac:dyDescent="0.25">
      <c r="A42">
        <v>41</v>
      </c>
      <c r="B42" t="s">
        <v>43</v>
      </c>
    </row>
    <row r="43" spans="1:2" x14ac:dyDescent="0.25">
      <c r="A43">
        <v>42</v>
      </c>
      <c r="B43" t="s">
        <v>44</v>
      </c>
    </row>
    <row r="44" spans="1:2" x14ac:dyDescent="0.25">
      <c r="A44">
        <v>43</v>
      </c>
      <c r="B44" t="s">
        <v>45</v>
      </c>
    </row>
    <row r="45" spans="1:2" x14ac:dyDescent="0.25">
      <c r="A45">
        <v>44</v>
      </c>
      <c r="B45" t="s">
        <v>46</v>
      </c>
    </row>
    <row r="46" spans="1:2" x14ac:dyDescent="0.25">
      <c r="A46">
        <v>45</v>
      </c>
      <c r="B46" t="s">
        <v>47</v>
      </c>
    </row>
    <row r="47" spans="1:2" x14ac:dyDescent="0.25">
      <c r="A47">
        <v>46</v>
      </c>
      <c r="B47" t="s">
        <v>48</v>
      </c>
    </row>
    <row r="48" spans="1:2" x14ac:dyDescent="0.25">
      <c r="A48">
        <v>47</v>
      </c>
      <c r="B48" t="s">
        <v>49</v>
      </c>
    </row>
    <row r="49" spans="1:2" x14ac:dyDescent="0.25">
      <c r="A49">
        <v>48</v>
      </c>
      <c r="B49" t="s">
        <v>50</v>
      </c>
    </row>
    <row r="50" spans="1:2" x14ac:dyDescent="0.25">
      <c r="A50">
        <v>49</v>
      </c>
      <c r="B50" t="s">
        <v>51</v>
      </c>
    </row>
    <row r="51" spans="1:2" x14ac:dyDescent="0.25">
      <c r="A51">
        <v>50</v>
      </c>
      <c r="B51" t="s">
        <v>52</v>
      </c>
    </row>
    <row r="52" spans="1:2" x14ac:dyDescent="0.25">
      <c r="A52">
        <v>51</v>
      </c>
      <c r="B52" t="s">
        <v>53</v>
      </c>
    </row>
    <row r="53" spans="1:2" x14ac:dyDescent="0.25">
      <c r="A53">
        <v>52</v>
      </c>
      <c r="B53" t="s">
        <v>54</v>
      </c>
    </row>
    <row r="54" spans="1:2" x14ac:dyDescent="0.25">
      <c r="A54">
        <v>53</v>
      </c>
      <c r="B54" t="s">
        <v>55</v>
      </c>
    </row>
    <row r="55" spans="1:2" x14ac:dyDescent="0.25">
      <c r="A55">
        <v>54</v>
      </c>
      <c r="B55" t="s">
        <v>56</v>
      </c>
    </row>
    <row r="56" spans="1:2" x14ac:dyDescent="0.25">
      <c r="A56">
        <v>55</v>
      </c>
      <c r="B56" t="s">
        <v>57</v>
      </c>
    </row>
    <row r="57" spans="1:2" x14ac:dyDescent="0.25">
      <c r="A57">
        <v>56</v>
      </c>
      <c r="B57" t="s">
        <v>58</v>
      </c>
    </row>
    <row r="58" spans="1:2" x14ac:dyDescent="0.25">
      <c r="A58">
        <v>57</v>
      </c>
      <c r="B58" t="s">
        <v>59</v>
      </c>
    </row>
    <row r="59" spans="1:2" x14ac:dyDescent="0.25">
      <c r="A59">
        <v>58</v>
      </c>
      <c r="B59" t="s">
        <v>60</v>
      </c>
    </row>
    <row r="60" spans="1:2" x14ac:dyDescent="0.25">
      <c r="A60">
        <v>59</v>
      </c>
      <c r="B60" t="s">
        <v>61</v>
      </c>
    </row>
    <row r="61" spans="1:2" x14ac:dyDescent="0.25">
      <c r="A61">
        <v>60</v>
      </c>
      <c r="B61" t="s">
        <v>62</v>
      </c>
    </row>
    <row r="62" spans="1:2" x14ac:dyDescent="0.25">
      <c r="A62">
        <v>61</v>
      </c>
      <c r="B62" t="s">
        <v>63</v>
      </c>
    </row>
    <row r="63" spans="1:2" x14ac:dyDescent="0.25">
      <c r="A63">
        <v>62</v>
      </c>
      <c r="B63" t="s">
        <v>64</v>
      </c>
    </row>
    <row r="64" spans="1:2" x14ac:dyDescent="0.25">
      <c r="A64">
        <v>63</v>
      </c>
      <c r="B64" t="s">
        <v>65</v>
      </c>
    </row>
    <row r="65" spans="1:2" x14ac:dyDescent="0.25">
      <c r="A65">
        <v>64</v>
      </c>
      <c r="B65" t="s">
        <v>66</v>
      </c>
    </row>
    <row r="66" spans="1:2" x14ac:dyDescent="0.25">
      <c r="A66">
        <v>65</v>
      </c>
      <c r="B66" t="s">
        <v>67</v>
      </c>
    </row>
    <row r="67" spans="1:2" x14ac:dyDescent="0.25">
      <c r="A67">
        <v>66</v>
      </c>
      <c r="B67" t="s">
        <v>68</v>
      </c>
    </row>
    <row r="68" spans="1:2" x14ac:dyDescent="0.25">
      <c r="A68">
        <v>67</v>
      </c>
      <c r="B68" t="s">
        <v>69</v>
      </c>
    </row>
    <row r="69" spans="1:2" x14ac:dyDescent="0.25">
      <c r="A69">
        <v>68</v>
      </c>
      <c r="B69" t="s">
        <v>70</v>
      </c>
    </row>
    <row r="70" spans="1:2" x14ac:dyDescent="0.25">
      <c r="A70">
        <v>69</v>
      </c>
      <c r="B70" t="s">
        <v>71</v>
      </c>
    </row>
    <row r="71" spans="1:2" x14ac:dyDescent="0.25">
      <c r="A71">
        <v>70</v>
      </c>
      <c r="B71" t="s">
        <v>72</v>
      </c>
    </row>
    <row r="72" spans="1:2" x14ac:dyDescent="0.25">
      <c r="A72">
        <v>71</v>
      </c>
      <c r="B72" t="s">
        <v>73</v>
      </c>
    </row>
    <row r="73" spans="1:2" x14ac:dyDescent="0.25">
      <c r="A73">
        <v>72</v>
      </c>
      <c r="B73" t="s">
        <v>74</v>
      </c>
    </row>
    <row r="74" spans="1:2" x14ac:dyDescent="0.25">
      <c r="A74">
        <v>73</v>
      </c>
      <c r="B74" t="s">
        <v>75</v>
      </c>
    </row>
    <row r="75" spans="1:2" x14ac:dyDescent="0.25">
      <c r="A75">
        <v>74</v>
      </c>
      <c r="B75" t="s">
        <v>76</v>
      </c>
    </row>
    <row r="76" spans="1:2" x14ac:dyDescent="0.25">
      <c r="A76">
        <v>75</v>
      </c>
      <c r="B76" t="s">
        <v>77</v>
      </c>
    </row>
    <row r="77" spans="1:2" x14ac:dyDescent="0.25">
      <c r="A77">
        <v>76</v>
      </c>
      <c r="B77" t="s">
        <v>78</v>
      </c>
    </row>
    <row r="78" spans="1:2" x14ac:dyDescent="0.25">
      <c r="A78">
        <v>77</v>
      </c>
      <c r="B78" t="s">
        <v>79</v>
      </c>
    </row>
    <row r="79" spans="1:2" x14ac:dyDescent="0.25">
      <c r="A79">
        <v>78</v>
      </c>
      <c r="B79" t="s">
        <v>80</v>
      </c>
    </row>
    <row r="80" spans="1:2" x14ac:dyDescent="0.25">
      <c r="A80">
        <v>79</v>
      </c>
      <c r="B80" t="s">
        <v>81</v>
      </c>
    </row>
    <row r="81" spans="1:2" x14ac:dyDescent="0.25">
      <c r="A81">
        <v>80</v>
      </c>
      <c r="B81" t="s">
        <v>82</v>
      </c>
    </row>
    <row r="82" spans="1:2" x14ac:dyDescent="0.25">
      <c r="A82">
        <v>81</v>
      </c>
      <c r="B82" t="s">
        <v>83</v>
      </c>
    </row>
    <row r="83" spans="1:2" x14ac:dyDescent="0.25">
      <c r="A83">
        <v>82</v>
      </c>
      <c r="B83" t="s">
        <v>84</v>
      </c>
    </row>
    <row r="84" spans="1:2" x14ac:dyDescent="0.25">
      <c r="A84">
        <v>83</v>
      </c>
      <c r="B84" t="s">
        <v>85</v>
      </c>
    </row>
    <row r="85" spans="1:2" x14ac:dyDescent="0.25">
      <c r="A85">
        <v>84</v>
      </c>
      <c r="B85" t="s">
        <v>86</v>
      </c>
    </row>
    <row r="86" spans="1:2" x14ac:dyDescent="0.25">
      <c r="A86">
        <v>85</v>
      </c>
      <c r="B86" t="s">
        <v>87</v>
      </c>
    </row>
    <row r="87" spans="1:2" x14ac:dyDescent="0.25">
      <c r="A87">
        <v>86</v>
      </c>
      <c r="B87" t="s">
        <v>88</v>
      </c>
    </row>
    <row r="88" spans="1:2" x14ac:dyDescent="0.25">
      <c r="A88">
        <v>87</v>
      </c>
      <c r="B88" t="s">
        <v>89</v>
      </c>
    </row>
    <row r="89" spans="1:2" x14ac:dyDescent="0.25">
      <c r="A89">
        <v>88</v>
      </c>
      <c r="B89" t="s">
        <v>90</v>
      </c>
    </row>
    <row r="90" spans="1:2" x14ac:dyDescent="0.25">
      <c r="A90">
        <v>89</v>
      </c>
      <c r="B90" t="s">
        <v>91</v>
      </c>
    </row>
    <row r="91" spans="1:2" x14ac:dyDescent="0.25">
      <c r="A91">
        <v>90</v>
      </c>
      <c r="B91" t="s">
        <v>92</v>
      </c>
    </row>
    <row r="92" spans="1:2" x14ac:dyDescent="0.25">
      <c r="A92">
        <v>91</v>
      </c>
      <c r="B92" t="s">
        <v>93</v>
      </c>
    </row>
    <row r="93" spans="1:2" x14ac:dyDescent="0.25">
      <c r="A93">
        <v>92</v>
      </c>
      <c r="B93" t="s">
        <v>94</v>
      </c>
    </row>
    <row r="94" spans="1:2" x14ac:dyDescent="0.25">
      <c r="A94">
        <v>93</v>
      </c>
      <c r="B94" t="s">
        <v>95</v>
      </c>
    </row>
    <row r="95" spans="1:2" x14ac:dyDescent="0.25">
      <c r="A95">
        <v>94</v>
      </c>
      <c r="B95" t="s">
        <v>96</v>
      </c>
    </row>
    <row r="96" spans="1:2" x14ac:dyDescent="0.25">
      <c r="A96">
        <v>95</v>
      </c>
      <c r="B96" t="s">
        <v>97</v>
      </c>
    </row>
    <row r="97" spans="1:2" x14ac:dyDescent="0.25">
      <c r="A97">
        <v>96</v>
      </c>
      <c r="B97" t="s">
        <v>98</v>
      </c>
    </row>
    <row r="98" spans="1:2" x14ac:dyDescent="0.25">
      <c r="A98">
        <v>97</v>
      </c>
      <c r="B98" t="s">
        <v>99</v>
      </c>
    </row>
    <row r="99" spans="1:2" x14ac:dyDescent="0.25">
      <c r="A99">
        <v>98</v>
      </c>
      <c r="B99" t="s">
        <v>100</v>
      </c>
    </row>
    <row r="100" spans="1:2" x14ac:dyDescent="0.25">
      <c r="A100">
        <v>99</v>
      </c>
      <c r="B100" t="s">
        <v>101</v>
      </c>
    </row>
    <row r="101" spans="1:2" x14ac:dyDescent="0.25">
      <c r="A101">
        <v>100</v>
      </c>
      <c r="B101" t="s">
        <v>102</v>
      </c>
    </row>
    <row r="102" spans="1:2" x14ac:dyDescent="0.25">
      <c r="A102">
        <v>101</v>
      </c>
      <c r="B102" t="s">
        <v>103</v>
      </c>
    </row>
    <row r="103" spans="1:2" x14ac:dyDescent="0.25">
      <c r="A103">
        <v>102</v>
      </c>
      <c r="B103" t="s">
        <v>104</v>
      </c>
    </row>
    <row r="104" spans="1:2" x14ac:dyDescent="0.25">
      <c r="A104">
        <v>103</v>
      </c>
      <c r="B104" t="s">
        <v>105</v>
      </c>
    </row>
    <row r="105" spans="1:2" x14ac:dyDescent="0.25">
      <c r="A105">
        <v>104</v>
      </c>
      <c r="B105" t="s">
        <v>106</v>
      </c>
    </row>
    <row r="106" spans="1:2" x14ac:dyDescent="0.25">
      <c r="A106">
        <v>105</v>
      </c>
      <c r="B106" t="s">
        <v>107</v>
      </c>
    </row>
    <row r="107" spans="1:2" x14ac:dyDescent="0.25">
      <c r="A107">
        <v>106</v>
      </c>
      <c r="B107" t="s">
        <v>108</v>
      </c>
    </row>
    <row r="108" spans="1:2" x14ac:dyDescent="0.25">
      <c r="A108">
        <v>107</v>
      </c>
      <c r="B108" t="s">
        <v>109</v>
      </c>
    </row>
    <row r="109" spans="1:2" x14ac:dyDescent="0.25">
      <c r="A109">
        <v>108</v>
      </c>
      <c r="B109" t="s">
        <v>110</v>
      </c>
    </row>
    <row r="110" spans="1:2" x14ac:dyDescent="0.25">
      <c r="A110">
        <v>109</v>
      </c>
      <c r="B110" t="s">
        <v>111</v>
      </c>
    </row>
    <row r="111" spans="1:2" x14ac:dyDescent="0.25">
      <c r="A111">
        <v>110</v>
      </c>
      <c r="B111" t="s">
        <v>112</v>
      </c>
    </row>
    <row r="112" spans="1:2" x14ac:dyDescent="0.25">
      <c r="A112">
        <v>111</v>
      </c>
      <c r="B112" t="s">
        <v>113</v>
      </c>
    </row>
    <row r="113" spans="1:2" x14ac:dyDescent="0.25">
      <c r="A113">
        <v>112</v>
      </c>
      <c r="B113" t="s">
        <v>114</v>
      </c>
    </row>
    <row r="114" spans="1:2" x14ac:dyDescent="0.25">
      <c r="A114">
        <v>113</v>
      </c>
      <c r="B114" t="s">
        <v>115</v>
      </c>
    </row>
    <row r="115" spans="1:2" x14ac:dyDescent="0.25">
      <c r="A115">
        <v>114</v>
      </c>
      <c r="B115" t="s">
        <v>116</v>
      </c>
    </row>
    <row r="116" spans="1:2" x14ac:dyDescent="0.25">
      <c r="A116">
        <v>115</v>
      </c>
      <c r="B116" t="s">
        <v>117</v>
      </c>
    </row>
    <row r="117" spans="1:2" x14ac:dyDescent="0.25">
      <c r="A117">
        <v>116</v>
      </c>
      <c r="B117" t="s">
        <v>118</v>
      </c>
    </row>
    <row r="118" spans="1:2" x14ac:dyDescent="0.25">
      <c r="A118">
        <v>117</v>
      </c>
      <c r="B118" t="s">
        <v>119</v>
      </c>
    </row>
    <row r="119" spans="1:2" x14ac:dyDescent="0.25">
      <c r="A119">
        <v>118</v>
      </c>
      <c r="B119" t="s">
        <v>120</v>
      </c>
    </row>
    <row r="120" spans="1:2" x14ac:dyDescent="0.25">
      <c r="A120">
        <v>119</v>
      </c>
      <c r="B120" t="s">
        <v>121</v>
      </c>
    </row>
    <row r="121" spans="1:2" x14ac:dyDescent="0.25">
      <c r="A121">
        <v>120</v>
      </c>
      <c r="B121" t="s">
        <v>122</v>
      </c>
    </row>
    <row r="122" spans="1:2" x14ac:dyDescent="0.25">
      <c r="A122">
        <v>121</v>
      </c>
      <c r="B122" t="s">
        <v>123</v>
      </c>
    </row>
    <row r="123" spans="1:2" x14ac:dyDescent="0.25">
      <c r="A123">
        <v>122</v>
      </c>
      <c r="B123" t="s">
        <v>124</v>
      </c>
    </row>
    <row r="124" spans="1:2" x14ac:dyDescent="0.25">
      <c r="A124">
        <v>123</v>
      </c>
      <c r="B124" t="s">
        <v>125</v>
      </c>
    </row>
    <row r="125" spans="1:2" x14ac:dyDescent="0.25">
      <c r="A125">
        <v>124</v>
      </c>
      <c r="B125" t="s">
        <v>126</v>
      </c>
    </row>
    <row r="126" spans="1:2" x14ac:dyDescent="0.25">
      <c r="A126">
        <v>125</v>
      </c>
      <c r="B126" t="s">
        <v>127</v>
      </c>
    </row>
    <row r="127" spans="1:2" x14ac:dyDescent="0.25">
      <c r="A127">
        <v>126</v>
      </c>
      <c r="B127" t="s">
        <v>128</v>
      </c>
    </row>
    <row r="128" spans="1:2" x14ac:dyDescent="0.25">
      <c r="A128">
        <v>127</v>
      </c>
      <c r="B128" t="s">
        <v>129</v>
      </c>
    </row>
    <row r="129" spans="1:2" x14ac:dyDescent="0.25">
      <c r="A129">
        <v>128</v>
      </c>
      <c r="B129" t="s">
        <v>130</v>
      </c>
    </row>
    <row r="130" spans="1:2" x14ac:dyDescent="0.25">
      <c r="A130">
        <v>129</v>
      </c>
      <c r="B130" t="s">
        <v>131</v>
      </c>
    </row>
    <row r="131" spans="1:2" x14ac:dyDescent="0.25">
      <c r="A131">
        <v>130</v>
      </c>
      <c r="B131" t="s">
        <v>132</v>
      </c>
    </row>
    <row r="132" spans="1:2" x14ac:dyDescent="0.25">
      <c r="A132">
        <v>131</v>
      </c>
      <c r="B132" t="s">
        <v>133</v>
      </c>
    </row>
    <row r="133" spans="1:2" x14ac:dyDescent="0.25">
      <c r="A133">
        <v>132</v>
      </c>
      <c r="B133" t="s">
        <v>134</v>
      </c>
    </row>
    <row r="134" spans="1:2" x14ac:dyDescent="0.25">
      <c r="A134">
        <v>133</v>
      </c>
      <c r="B134" t="s">
        <v>135</v>
      </c>
    </row>
    <row r="135" spans="1:2" x14ac:dyDescent="0.25">
      <c r="A135">
        <v>134</v>
      </c>
      <c r="B135" t="s">
        <v>136</v>
      </c>
    </row>
    <row r="136" spans="1:2" x14ac:dyDescent="0.25">
      <c r="A136">
        <v>135</v>
      </c>
      <c r="B136" t="s">
        <v>137</v>
      </c>
    </row>
    <row r="137" spans="1:2" x14ac:dyDescent="0.25">
      <c r="A137">
        <v>136</v>
      </c>
      <c r="B137" t="s">
        <v>138</v>
      </c>
    </row>
    <row r="138" spans="1:2" x14ac:dyDescent="0.25">
      <c r="A138">
        <v>137</v>
      </c>
      <c r="B138" t="s">
        <v>139</v>
      </c>
    </row>
    <row r="139" spans="1:2" x14ac:dyDescent="0.25">
      <c r="A139">
        <v>138</v>
      </c>
      <c r="B139" t="s">
        <v>140</v>
      </c>
    </row>
    <row r="140" spans="1:2" x14ac:dyDescent="0.25">
      <c r="A140">
        <v>139</v>
      </c>
      <c r="B140" t="s">
        <v>141</v>
      </c>
    </row>
    <row r="141" spans="1:2" x14ac:dyDescent="0.25">
      <c r="A141">
        <v>140</v>
      </c>
      <c r="B141" t="s">
        <v>142</v>
      </c>
    </row>
    <row r="142" spans="1:2" x14ac:dyDescent="0.25">
      <c r="A142">
        <v>141</v>
      </c>
      <c r="B142" t="s">
        <v>143</v>
      </c>
    </row>
    <row r="143" spans="1:2" x14ac:dyDescent="0.25">
      <c r="A143">
        <v>142</v>
      </c>
      <c r="B143" t="s">
        <v>144</v>
      </c>
    </row>
    <row r="144" spans="1:2" x14ac:dyDescent="0.25">
      <c r="A144">
        <v>143</v>
      </c>
      <c r="B144" t="s">
        <v>145</v>
      </c>
    </row>
    <row r="145" spans="1:2" x14ac:dyDescent="0.25">
      <c r="A145">
        <v>144</v>
      </c>
      <c r="B145" t="s">
        <v>146</v>
      </c>
    </row>
    <row r="146" spans="1:2" x14ac:dyDescent="0.25">
      <c r="A146">
        <v>145</v>
      </c>
      <c r="B146" t="s">
        <v>147</v>
      </c>
    </row>
    <row r="147" spans="1:2" x14ac:dyDescent="0.25">
      <c r="A147">
        <v>146</v>
      </c>
      <c r="B147" t="s">
        <v>148</v>
      </c>
    </row>
    <row r="148" spans="1:2" x14ac:dyDescent="0.25">
      <c r="A148">
        <v>147</v>
      </c>
      <c r="B148" t="s">
        <v>149</v>
      </c>
    </row>
    <row r="149" spans="1:2" x14ac:dyDescent="0.25">
      <c r="A149">
        <v>148</v>
      </c>
      <c r="B149" t="s">
        <v>150</v>
      </c>
    </row>
    <row r="150" spans="1:2" x14ac:dyDescent="0.25">
      <c r="A150">
        <v>149</v>
      </c>
      <c r="B150" t="s">
        <v>151</v>
      </c>
    </row>
    <row r="151" spans="1:2" x14ac:dyDescent="0.25">
      <c r="A151">
        <v>150</v>
      </c>
      <c r="B151" t="s">
        <v>152</v>
      </c>
    </row>
    <row r="152" spans="1:2" x14ac:dyDescent="0.25">
      <c r="A152">
        <v>151</v>
      </c>
      <c r="B152" t="s">
        <v>153</v>
      </c>
    </row>
    <row r="153" spans="1:2" x14ac:dyDescent="0.25">
      <c r="A153">
        <v>152</v>
      </c>
      <c r="B153" t="s">
        <v>154</v>
      </c>
    </row>
    <row r="154" spans="1:2" x14ac:dyDescent="0.25">
      <c r="A154">
        <v>153</v>
      </c>
      <c r="B154" t="s">
        <v>155</v>
      </c>
    </row>
    <row r="155" spans="1:2" x14ac:dyDescent="0.25">
      <c r="A155">
        <v>154</v>
      </c>
      <c r="B155" t="s">
        <v>156</v>
      </c>
    </row>
    <row r="156" spans="1:2" x14ac:dyDescent="0.25">
      <c r="A156">
        <v>155</v>
      </c>
      <c r="B156" t="s">
        <v>157</v>
      </c>
    </row>
    <row r="157" spans="1:2" x14ac:dyDescent="0.25">
      <c r="A157">
        <v>156</v>
      </c>
      <c r="B157" t="s">
        <v>158</v>
      </c>
    </row>
    <row r="158" spans="1:2" x14ac:dyDescent="0.25">
      <c r="A158">
        <v>157</v>
      </c>
      <c r="B158" t="s">
        <v>159</v>
      </c>
    </row>
    <row r="159" spans="1:2" x14ac:dyDescent="0.25">
      <c r="A159">
        <v>158</v>
      </c>
      <c r="B159" t="s">
        <v>160</v>
      </c>
    </row>
    <row r="160" spans="1:2" x14ac:dyDescent="0.25">
      <c r="A160">
        <v>159</v>
      </c>
      <c r="B160" t="s">
        <v>161</v>
      </c>
    </row>
    <row r="161" spans="1:2" x14ac:dyDescent="0.25">
      <c r="A161">
        <v>160</v>
      </c>
      <c r="B161" t="s">
        <v>162</v>
      </c>
    </row>
    <row r="162" spans="1:2" x14ac:dyDescent="0.25">
      <c r="A162">
        <v>161</v>
      </c>
      <c r="B162" t="s">
        <v>163</v>
      </c>
    </row>
    <row r="163" spans="1:2" x14ac:dyDescent="0.25">
      <c r="A163">
        <v>162</v>
      </c>
      <c r="B163" t="s">
        <v>164</v>
      </c>
    </row>
    <row r="164" spans="1:2" x14ac:dyDescent="0.25">
      <c r="A164">
        <v>163</v>
      </c>
      <c r="B164" t="s">
        <v>165</v>
      </c>
    </row>
    <row r="165" spans="1:2" x14ac:dyDescent="0.25">
      <c r="A165">
        <v>164</v>
      </c>
      <c r="B165" t="s">
        <v>166</v>
      </c>
    </row>
    <row r="166" spans="1:2" x14ac:dyDescent="0.25">
      <c r="A166">
        <v>165</v>
      </c>
      <c r="B166" t="s">
        <v>167</v>
      </c>
    </row>
    <row r="167" spans="1:2" x14ac:dyDescent="0.25">
      <c r="A167">
        <v>166</v>
      </c>
      <c r="B167" t="s">
        <v>168</v>
      </c>
    </row>
    <row r="168" spans="1:2" x14ac:dyDescent="0.25">
      <c r="A168">
        <v>167</v>
      </c>
      <c r="B168" t="s">
        <v>169</v>
      </c>
    </row>
    <row r="169" spans="1:2" x14ac:dyDescent="0.25">
      <c r="A169">
        <v>168</v>
      </c>
      <c r="B169" t="s">
        <v>170</v>
      </c>
    </row>
    <row r="170" spans="1:2" x14ac:dyDescent="0.25">
      <c r="A170">
        <v>169</v>
      </c>
      <c r="B170" t="s">
        <v>171</v>
      </c>
    </row>
    <row r="171" spans="1:2" x14ac:dyDescent="0.25">
      <c r="A171">
        <v>170</v>
      </c>
      <c r="B171" t="s">
        <v>172</v>
      </c>
    </row>
    <row r="172" spans="1:2" x14ac:dyDescent="0.25">
      <c r="A172">
        <v>171</v>
      </c>
      <c r="B172" t="s">
        <v>173</v>
      </c>
    </row>
    <row r="173" spans="1:2" x14ac:dyDescent="0.25">
      <c r="A173">
        <v>172</v>
      </c>
      <c r="B173" t="s">
        <v>174</v>
      </c>
    </row>
    <row r="174" spans="1:2" x14ac:dyDescent="0.25">
      <c r="A174">
        <v>173</v>
      </c>
      <c r="B174" t="s">
        <v>175</v>
      </c>
    </row>
    <row r="175" spans="1:2" x14ac:dyDescent="0.25">
      <c r="A175">
        <v>174</v>
      </c>
      <c r="B175" t="s">
        <v>176</v>
      </c>
    </row>
    <row r="176" spans="1:2" x14ac:dyDescent="0.25">
      <c r="A176">
        <v>175</v>
      </c>
      <c r="B176" t="s">
        <v>177</v>
      </c>
    </row>
    <row r="177" spans="1:2" x14ac:dyDescent="0.25">
      <c r="A177">
        <v>176</v>
      </c>
      <c r="B177" t="s">
        <v>178</v>
      </c>
    </row>
    <row r="178" spans="1:2" x14ac:dyDescent="0.25">
      <c r="A178">
        <v>177</v>
      </c>
      <c r="B178" t="s">
        <v>179</v>
      </c>
    </row>
    <row r="179" spans="1:2" x14ac:dyDescent="0.25">
      <c r="A179">
        <v>178</v>
      </c>
      <c r="B179" t="s">
        <v>180</v>
      </c>
    </row>
    <row r="180" spans="1:2" x14ac:dyDescent="0.25">
      <c r="A180">
        <v>179</v>
      </c>
      <c r="B180" t="s">
        <v>181</v>
      </c>
    </row>
    <row r="181" spans="1:2" x14ac:dyDescent="0.25">
      <c r="A181">
        <v>180</v>
      </c>
      <c r="B181" t="s">
        <v>182</v>
      </c>
    </row>
    <row r="182" spans="1:2" x14ac:dyDescent="0.25">
      <c r="A182">
        <v>181</v>
      </c>
      <c r="B182" t="s">
        <v>183</v>
      </c>
    </row>
    <row r="183" spans="1:2" x14ac:dyDescent="0.25">
      <c r="A183">
        <v>182</v>
      </c>
      <c r="B183" t="s">
        <v>184</v>
      </c>
    </row>
    <row r="184" spans="1:2" x14ac:dyDescent="0.25">
      <c r="A184">
        <v>183</v>
      </c>
      <c r="B184" t="s">
        <v>185</v>
      </c>
    </row>
    <row r="185" spans="1:2" x14ac:dyDescent="0.25">
      <c r="A185">
        <v>184</v>
      </c>
      <c r="B185" t="s">
        <v>186</v>
      </c>
    </row>
    <row r="186" spans="1:2" x14ac:dyDescent="0.25">
      <c r="A186">
        <v>185</v>
      </c>
      <c r="B186" t="s">
        <v>187</v>
      </c>
    </row>
    <row r="187" spans="1:2" x14ac:dyDescent="0.25">
      <c r="A187">
        <v>186</v>
      </c>
      <c r="B187" t="s">
        <v>188</v>
      </c>
    </row>
    <row r="188" spans="1:2" x14ac:dyDescent="0.25">
      <c r="A188">
        <v>187</v>
      </c>
      <c r="B188" t="s">
        <v>189</v>
      </c>
    </row>
    <row r="189" spans="1:2" x14ac:dyDescent="0.25">
      <c r="A189">
        <v>188</v>
      </c>
      <c r="B189" t="s">
        <v>190</v>
      </c>
    </row>
    <row r="190" spans="1:2" x14ac:dyDescent="0.25">
      <c r="A190">
        <v>189</v>
      </c>
      <c r="B190" t="s">
        <v>191</v>
      </c>
    </row>
    <row r="191" spans="1:2" x14ac:dyDescent="0.25">
      <c r="A191">
        <v>190</v>
      </c>
      <c r="B191" t="s">
        <v>192</v>
      </c>
    </row>
    <row r="192" spans="1:2" x14ac:dyDescent="0.25">
      <c r="A192">
        <v>191</v>
      </c>
      <c r="B192" t="s">
        <v>193</v>
      </c>
    </row>
    <row r="193" spans="1:2" x14ac:dyDescent="0.25">
      <c r="A193">
        <v>192</v>
      </c>
      <c r="B193" t="s">
        <v>194</v>
      </c>
    </row>
    <row r="194" spans="1:2" x14ac:dyDescent="0.25">
      <c r="A194">
        <v>193</v>
      </c>
      <c r="B194" t="s">
        <v>195</v>
      </c>
    </row>
    <row r="195" spans="1:2" x14ac:dyDescent="0.25">
      <c r="A195">
        <v>194</v>
      </c>
      <c r="B195" t="s">
        <v>196</v>
      </c>
    </row>
    <row r="196" spans="1:2" x14ac:dyDescent="0.25">
      <c r="A196">
        <v>195</v>
      </c>
      <c r="B196" t="s">
        <v>197</v>
      </c>
    </row>
    <row r="197" spans="1:2" x14ac:dyDescent="0.25">
      <c r="A197">
        <v>196</v>
      </c>
      <c r="B197" t="s">
        <v>198</v>
      </c>
    </row>
    <row r="198" spans="1:2" x14ac:dyDescent="0.25">
      <c r="A198">
        <v>197</v>
      </c>
      <c r="B198" t="s">
        <v>199</v>
      </c>
    </row>
    <row r="199" spans="1:2" x14ac:dyDescent="0.25">
      <c r="A199">
        <v>198</v>
      </c>
      <c r="B199" t="s">
        <v>200</v>
      </c>
    </row>
    <row r="200" spans="1:2" x14ac:dyDescent="0.25">
      <c r="A200">
        <v>199</v>
      </c>
      <c r="B200" t="s">
        <v>201</v>
      </c>
    </row>
    <row r="201" spans="1:2" x14ac:dyDescent="0.25">
      <c r="A201">
        <v>200</v>
      </c>
      <c r="B201" t="s">
        <v>202</v>
      </c>
    </row>
    <row r="202" spans="1:2" x14ac:dyDescent="0.25">
      <c r="A202">
        <v>201</v>
      </c>
      <c r="B202" t="s">
        <v>203</v>
      </c>
    </row>
    <row r="203" spans="1:2" x14ac:dyDescent="0.25">
      <c r="A203">
        <v>202</v>
      </c>
      <c r="B203" t="s">
        <v>204</v>
      </c>
    </row>
    <row r="204" spans="1:2" x14ac:dyDescent="0.25">
      <c r="A204">
        <v>203</v>
      </c>
      <c r="B204" t="s">
        <v>205</v>
      </c>
    </row>
    <row r="205" spans="1:2" x14ac:dyDescent="0.25">
      <c r="A205">
        <v>204</v>
      </c>
      <c r="B205" t="s">
        <v>206</v>
      </c>
    </row>
    <row r="206" spans="1:2" x14ac:dyDescent="0.25">
      <c r="A206">
        <v>205</v>
      </c>
      <c r="B206" t="s">
        <v>207</v>
      </c>
    </row>
    <row r="207" spans="1:2" x14ac:dyDescent="0.25">
      <c r="A207">
        <v>206</v>
      </c>
      <c r="B207" t="s">
        <v>208</v>
      </c>
    </row>
    <row r="208" spans="1:2" x14ac:dyDescent="0.25">
      <c r="A208">
        <v>207</v>
      </c>
      <c r="B208" t="s">
        <v>209</v>
      </c>
    </row>
    <row r="209" spans="1:2" x14ac:dyDescent="0.25">
      <c r="A209">
        <v>208</v>
      </c>
      <c r="B209" t="s">
        <v>210</v>
      </c>
    </row>
    <row r="210" spans="1:2" x14ac:dyDescent="0.25">
      <c r="A210">
        <v>209</v>
      </c>
      <c r="B210" t="s">
        <v>211</v>
      </c>
    </row>
    <row r="211" spans="1:2" x14ac:dyDescent="0.25">
      <c r="A211">
        <v>210</v>
      </c>
      <c r="B211" t="s">
        <v>212</v>
      </c>
    </row>
    <row r="212" spans="1:2" x14ac:dyDescent="0.25">
      <c r="A212">
        <v>211</v>
      </c>
      <c r="B212" t="s">
        <v>213</v>
      </c>
    </row>
    <row r="213" spans="1:2" x14ac:dyDescent="0.25">
      <c r="A213">
        <v>212</v>
      </c>
      <c r="B213" t="s">
        <v>214</v>
      </c>
    </row>
    <row r="214" spans="1:2" x14ac:dyDescent="0.25">
      <c r="A214">
        <v>213</v>
      </c>
      <c r="B214" t="s">
        <v>215</v>
      </c>
    </row>
    <row r="215" spans="1:2" x14ac:dyDescent="0.25">
      <c r="A215">
        <v>214</v>
      </c>
      <c r="B215" t="s">
        <v>216</v>
      </c>
    </row>
    <row r="216" spans="1:2" x14ac:dyDescent="0.25">
      <c r="A216">
        <v>215</v>
      </c>
      <c r="B216" t="s">
        <v>217</v>
      </c>
    </row>
    <row r="217" spans="1:2" x14ac:dyDescent="0.25">
      <c r="A217">
        <v>216</v>
      </c>
      <c r="B217" t="s">
        <v>218</v>
      </c>
    </row>
    <row r="218" spans="1:2" x14ac:dyDescent="0.25">
      <c r="A218">
        <v>217</v>
      </c>
      <c r="B218" t="s">
        <v>219</v>
      </c>
    </row>
    <row r="219" spans="1:2" x14ac:dyDescent="0.25">
      <c r="A219">
        <v>218</v>
      </c>
      <c r="B219" t="s">
        <v>220</v>
      </c>
    </row>
    <row r="220" spans="1:2" x14ac:dyDescent="0.25">
      <c r="A220">
        <v>219</v>
      </c>
      <c r="B220" t="s">
        <v>221</v>
      </c>
    </row>
    <row r="221" spans="1:2" x14ac:dyDescent="0.25">
      <c r="A221">
        <v>220</v>
      </c>
      <c r="B221" t="s">
        <v>222</v>
      </c>
    </row>
    <row r="222" spans="1:2" x14ac:dyDescent="0.25">
      <c r="A222">
        <v>221</v>
      </c>
      <c r="B222" t="s">
        <v>223</v>
      </c>
    </row>
    <row r="223" spans="1:2" x14ac:dyDescent="0.25">
      <c r="A223">
        <v>222</v>
      </c>
      <c r="B223" t="s">
        <v>224</v>
      </c>
    </row>
    <row r="224" spans="1:2" x14ac:dyDescent="0.25">
      <c r="A224">
        <v>223</v>
      </c>
      <c r="B224" t="s">
        <v>225</v>
      </c>
    </row>
    <row r="225" spans="1:2" x14ac:dyDescent="0.25">
      <c r="A225">
        <v>224</v>
      </c>
      <c r="B225" t="s">
        <v>226</v>
      </c>
    </row>
    <row r="226" spans="1:2" x14ac:dyDescent="0.25">
      <c r="A226">
        <v>225</v>
      </c>
      <c r="B226" t="s">
        <v>227</v>
      </c>
    </row>
    <row r="227" spans="1:2" x14ac:dyDescent="0.25">
      <c r="A227">
        <v>226</v>
      </c>
      <c r="B227" t="s">
        <v>228</v>
      </c>
    </row>
    <row r="228" spans="1:2" x14ac:dyDescent="0.25">
      <c r="A228">
        <v>227</v>
      </c>
      <c r="B228" t="s">
        <v>229</v>
      </c>
    </row>
    <row r="229" spans="1:2" x14ac:dyDescent="0.25">
      <c r="A229">
        <v>228</v>
      </c>
      <c r="B229" t="s">
        <v>230</v>
      </c>
    </row>
    <row r="230" spans="1:2" x14ac:dyDescent="0.25">
      <c r="A230">
        <v>229</v>
      </c>
      <c r="B230" t="s">
        <v>231</v>
      </c>
    </row>
    <row r="231" spans="1:2" x14ac:dyDescent="0.25">
      <c r="A231">
        <v>230</v>
      </c>
      <c r="B231" t="s">
        <v>232</v>
      </c>
    </row>
    <row r="232" spans="1:2" x14ac:dyDescent="0.25">
      <c r="A232">
        <v>231</v>
      </c>
      <c r="B232" t="s">
        <v>233</v>
      </c>
    </row>
    <row r="233" spans="1:2" x14ac:dyDescent="0.25">
      <c r="A233">
        <v>232</v>
      </c>
      <c r="B233" t="s">
        <v>234</v>
      </c>
    </row>
    <row r="234" spans="1:2" x14ac:dyDescent="0.25">
      <c r="A234">
        <v>233</v>
      </c>
      <c r="B234" t="s">
        <v>235</v>
      </c>
    </row>
    <row r="235" spans="1:2" x14ac:dyDescent="0.25">
      <c r="A235">
        <v>234</v>
      </c>
      <c r="B235" t="s">
        <v>236</v>
      </c>
    </row>
    <row r="236" spans="1:2" x14ac:dyDescent="0.25">
      <c r="A236">
        <v>235</v>
      </c>
      <c r="B236" t="s">
        <v>237</v>
      </c>
    </row>
    <row r="237" spans="1:2" x14ac:dyDescent="0.25">
      <c r="A237">
        <v>236</v>
      </c>
      <c r="B237" t="s">
        <v>238</v>
      </c>
    </row>
    <row r="238" spans="1:2" x14ac:dyDescent="0.25">
      <c r="A238">
        <v>237</v>
      </c>
      <c r="B238" t="s">
        <v>239</v>
      </c>
    </row>
    <row r="239" spans="1:2" x14ac:dyDescent="0.25">
      <c r="A239">
        <v>238</v>
      </c>
      <c r="B239" t="s">
        <v>240</v>
      </c>
    </row>
    <row r="240" spans="1:2" x14ac:dyDescent="0.25">
      <c r="A240">
        <v>239</v>
      </c>
      <c r="B240" t="s">
        <v>241</v>
      </c>
    </row>
    <row r="241" spans="1:2" x14ac:dyDescent="0.25">
      <c r="A241">
        <v>240</v>
      </c>
      <c r="B241" t="s">
        <v>242</v>
      </c>
    </row>
    <row r="242" spans="1:2" x14ac:dyDescent="0.25">
      <c r="A242">
        <v>241</v>
      </c>
      <c r="B242" t="s">
        <v>243</v>
      </c>
    </row>
    <row r="243" spans="1:2" x14ac:dyDescent="0.25">
      <c r="A243">
        <v>242</v>
      </c>
      <c r="B243" t="s">
        <v>244</v>
      </c>
    </row>
    <row r="244" spans="1:2" x14ac:dyDescent="0.25">
      <c r="A244">
        <v>243</v>
      </c>
      <c r="B244" t="s">
        <v>245</v>
      </c>
    </row>
    <row r="245" spans="1:2" x14ac:dyDescent="0.25">
      <c r="A245">
        <v>244</v>
      </c>
      <c r="B245" t="s">
        <v>246</v>
      </c>
    </row>
    <row r="246" spans="1:2" x14ac:dyDescent="0.25">
      <c r="A246">
        <v>245</v>
      </c>
      <c r="B246" t="s">
        <v>247</v>
      </c>
    </row>
    <row r="247" spans="1:2" x14ac:dyDescent="0.25">
      <c r="A247">
        <v>246</v>
      </c>
      <c r="B247" t="s">
        <v>248</v>
      </c>
    </row>
    <row r="248" spans="1:2" x14ac:dyDescent="0.25">
      <c r="A248">
        <v>247</v>
      </c>
      <c r="B248" t="s">
        <v>249</v>
      </c>
    </row>
    <row r="249" spans="1:2" x14ac:dyDescent="0.25">
      <c r="A249">
        <v>248</v>
      </c>
      <c r="B249" t="s">
        <v>250</v>
      </c>
    </row>
    <row r="250" spans="1:2" x14ac:dyDescent="0.25">
      <c r="A250">
        <v>249</v>
      </c>
      <c r="B250" t="s">
        <v>251</v>
      </c>
    </row>
    <row r="251" spans="1:2" x14ac:dyDescent="0.25">
      <c r="A251">
        <v>250</v>
      </c>
      <c r="B251" t="s">
        <v>252</v>
      </c>
    </row>
    <row r="252" spans="1:2" x14ac:dyDescent="0.25">
      <c r="A252">
        <v>251</v>
      </c>
      <c r="B252" t="s">
        <v>253</v>
      </c>
    </row>
    <row r="253" spans="1:2" x14ac:dyDescent="0.25">
      <c r="A253">
        <v>252</v>
      </c>
      <c r="B253" t="s">
        <v>254</v>
      </c>
    </row>
    <row r="254" spans="1:2" x14ac:dyDescent="0.25">
      <c r="A254">
        <v>253</v>
      </c>
      <c r="B254" t="s">
        <v>255</v>
      </c>
    </row>
    <row r="255" spans="1:2" x14ac:dyDescent="0.25">
      <c r="A255">
        <v>254</v>
      </c>
      <c r="B255" t="s">
        <v>256</v>
      </c>
    </row>
    <row r="256" spans="1:2" x14ac:dyDescent="0.25">
      <c r="A256">
        <v>255</v>
      </c>
      <c r="B256" t="s">
        <v>257</v>
      </c>
    </row>
    <row r="257" spans="1:2" x14ac:dyDescent="0.25">
      <c r="A257">
        <v>256</v>
      </c>
      <c r="B257" t="s">
        <v>258</v>
      </c>
    </row>
    <row r="258" spans="1:2" x14ac:dyDescent="0.25">
      <c r="A258">
        <v>257</v>
      </c>
      <c r="B258" t="s">
        <v>259</v>
      </c>
    </row>
    <row r="259" spans="1:2" x14ac:dyDescent="0.25">
      <c r="A259">
        <v>258</v>
      </c>
      <c r="B259" t="s">
        <v>260</v>
      </c>
    </row>
    <row r="260" spans="1:2" x14ac:dyDescent="0.25">
      <c r="A260">
        <v>259</v>
      </c>
      <c r="B260" t="s">
        <v>261</v>
      </c>
    </row>
    <row r="261" spans="1:2" x14ac:dyDescent="0.25">
      <c r="A261">
        <v>260</v>
      </c>
      <c r="B261" t="s">
        <v>262</v>
      </c>
    </row>
    <row r="262" spans="1:2" x14ac:dyDescent="0.25">
      <c r="A262">
        <v>261</v>
      </c>
      <c r="B262" t="s">
        <v>263</v>
      </c>
    </row>
    <row r="263" spans="1:2" x14ac:dyDescent="0.25">
      <c r="A263">
        <v>262</v>
      </c>
      <c r="B263" t="s">
        <v>264</v>
      </c>
    </row>
    <row r="264" spans="1:2" x14ac:dyDescent="0.25">
      <c r="A264">
        <v>263</v>
      </c>
      <c r="B264" t="s">
        <v>265</v>
      </c>
    </row>
    <row r="265" spans="1:2" x14ac:dyDescent="0.25">
      <c r="A265">
        <v>264</v>
      </c>
      <c r="B265" t="s">
        <v>266</v>
      </c>
    </row>
    <row r="266" spans="1:2" x14ac:dyDescent="0.25">
      <c r="A266">
        <v>265</v>
      </c>
      <c r="B266" t="s">
        <v>267</v>
      </c>
    </row>
    <row r="267" spans="1:2" x14ac:dyDescent="0.25">
      <c r="A267">
        <v>266</v>
      </c>
      <c r="B267" t="s">
        <v>268</v>
      </c>
    </row>
    <row r="268" spans="1:2" x14ac:dyDescent="0.25">
      <c r="A268">
        <v>267</v>
      </c>
      <c r="B268" t="s">
        <v>269</v>
      </c>
    </row>
    <row r="269" spans="1:2" x14ac:dyDescent="0.25">
      <c r="A269">
        <v>268</v>
      </c>
      <c r="B269" t="s">
        <v>270</v>
      </c>
    </row>
    <row r="270" spans="1:2" x14ac:dyDescent="0.25">
      <c r="A270">
        <v>269</v>
      </c>
      <c r="B270" t="s">
        <v>271</v>
      </c>
    </row>
    <row r="271" spans="1:2" x14ac:dyDescent="0.25">
      <c r="A271">
        <v>270</v>
      </c>
      <c r="B271" t="s">
        <v>272</v>
      </c>
    </row>
    <row r="272" spans="1:2" x14ac:dyDescent="0.25">
      <c r="A272">
        <v>271</v>
      </c>
      <c r="B272" t="s">
        <v>273</v>
      </c>
    </row>
    <row r="273" spans="1:2" x14ac:dyDescent="0.25">
      <c r="A273">
        <v>272</v>
      </c>
      <c r="B273" t="s">
        <v>274</v>
      </c>
    </row>
    <row r="274" spans="1:2" x14ac:dyDescent="0.25">
      <c r="A274">
        <v>273</v>
      </c>
      <c r="B274" t="s">
        <v>275</v>
      </c>
    </row>
    <row r="275" spans="1:2" x14ac:dyDescent="0.25">
      <c r="A275">
        <v>274</v>
      </c>
      <c r="B275" t="s">
        <v>276</v>
      </c>
    </row>
    <row r="276" spans="1:2" x14ac:dyDescent="0.25">
      <c r="A276">
        <v>275</v>
      </c>
      <c r="B276" t="s">
        <v>277</v>
      </c>
    </row>
    <row r="277" spans="1:2" x14ac:dyDescent="0.25">
      <c r="A277">
        <v>276</v>
      </c>
      <c r="B277" t="s">
        <v>278</v>
      </c>
    </row>
    <row r="278" spans="1:2" x14ac:dyDescent="0.25">
      <c r="A278">
        <v>277</v>
      </c>
      <c r="B278" t="s">
        <v>279</v>
      </c>
    </row>
    <row r="279" spans="1:2" x14ac:dyDescent="0.25">
      <c r="A279">
        <v>278</v>
      </c>
      <c r="B279" t="s">
        <v>280</v>
      </c>
    </row>
    <row r="280" spans="1:2" x14ac:dyDescent="0.25">
      <c r="A280">
        <v>279</v>
      </c>
      <c r="B280" t="s">
        <v>281</v>
      </c>
    </row>
    <row r="281" spans="1:2" x14ac:dyDescent="0.25">
      <c r="A281">
        <v>280</v>
      </c>
      <c r="B281" t="s">
        <v>282</v>
      </c>
    </row>
    <row r="282" spans="1:2" x14ac:dyDescent="0.25">
      <c r="A282">
        <v>281</v>
      </c>
      <c r="B282" t="s">
        <v>283</v>
      </c>
    </row>
    <row r="283" spans="1:2" x14ac:dyDescent="0.25">
      <c r="A283">
        <v>282</v>
      </c>
      <c r="B283" t="s">
        <v>284</v>
      </c>
    </row>
    <row r="284" spans="1:2" x14ac:dyDescent="0.25">
      <c r="A284">
        <v>283</v>
      </c>
      <c r="B284" t="s">
        <v>285</v>
      </c>
    </row>
    <row r="285" spans="1:2" x14ac:dyDescent="0.25">
      <c r="A285">
        <v>284</v>
      </c>
      <c r="B285" t="s">
        <v>286</v>
      </c>
    </row>
    <row r="286" spans="1:2" x14ac:dyDescent="0.25">
      <c r="A286">
        <v>285</v>
      </c>
      <c r="B286" t="s">
        <v>287</v>
      </c>
    </row>
    <row r="287" spans="1:2" x14ac:dyDescent="0.25">
      <c r="A287">
        <v>286</v>
      </c>
      <c r="B287" t="s">
        <v>288</v>
      </c>
    </row>
    <row r="288" spans="1:2" x14ac:dyDescent="0.25">
      <c r="A288">
        <v>287</v>
      </c>
      <c r="B288" t="s">
        <v>289</v>
      </c>
    </row>
    <row r="289" spans="1:2" x14ac:dyDescent="0.25">
      <c r="A289">
        <v>288</v>
      </c>
      <c r="B289" t="s">
        <v>290</v>
      </c>
    </row>
    <row r="290" spans="1:2" x14ac:dyDescent="0.25">
      <c r="A290">
        <v>289</v>
      </c>
      <c r="B290" t="s">
        <v>291</v>
      </c>
    </row>
    <row r="291" spans="1:2" x14ac:dyDescent="0.25">
      <c r="A291">
        <v>290</v>
      </c>
      <c r="B291" t="s">
        <v>292</v>
      </c>
    </row>
    <row r="292" spans="1:2" x14ac:dyDescent="0.25">
      <c r="A292">
        <v>291</v>
      </c>
      <c r="B292" t="s">
        <v>293</v>
      </c>
    </row>
    <row r="293" spans="1:2" x14ac:dyDescent="0.25">
      <c r="A293">
        <v>292</v>
      </c>
      <c r="B293" t="s">
        <v>294</v>
      </c>
    </row>
    <row r="294" spans="1:2" x14ac:dyDescent="0.25">
      <c r="A294">
        <v>293</v>
      </c>
      <c r="B294" t="s">
        <v>295</v>
      </c>
    </row>
    <row r="295" spans="1:2" x14ac:dyDescent="0.25">
      <c r="A295">
        <v>294</v>
      </c>
      <c r="B295" t="s">
        <v>296</v>
      </c>
    </row>
    <row r="296" spans="1:2" x14ac:dyDescent="0.25">
      <c r="A296">
        <v>295</v>
      </c>
      <c r="B296" t="s">
        <v>297</v>
      </c>
    </row>
    <row r="297" spans="1:2" x14ac:dyDescent="0.25">
      <c r="A297">
        <v>296</v>
      </c>
      <c r="B297" t="s">
        <v>298</v>
      </c>
    </row>
    <row r="298" spans="1:2" x14ac:dyDescent="0.25">
      <c r="A298">
        <v>297</v>
      </c>
      <c r="B298" t="s">
        <v>299</v>
      </c>
    </row>
    <row r="299" spans="1:2" x14ac:dyDescent="0.25">
      <c r="A299">
        <v>298</v>
      </c>
      <c r="B299" t="s">
        <v>300</v>
      </c>
    </row>
    <row r="300" spans="1:2" x14ac:dyDescent="0.25">
      <c r="A300">
        <v>299</v>
      </c>
      <c r="B300" t="s">
        <v>301</v>
      </c>
    </row>
    <row r="301" spans="1:2" x14ac:dyDescent="0.25">
      <c r="A301">
        <v>300</v>
      </c>
      <c r="B301" t="s">
        <v>302</v>
      </c>
    </row>
    <row r="302" spans="1:2" x14ac:dyDescent="0.25">
      <c r="A302">
        <v>301</v>
      </c>
      <c r="B302" t="s">
        <v>303</v>
      </c>
    </row>
    <row r="303" spans="1:2" x14ac:dyDescent="0.25">
      <c r="A303">
        <v>302</v>
      </c>
      <c r="B303" t="s">
        <v>304</v>
      </c>
    </row>
    <row r="304" spans="1:2" x14ac:dyDescent="0.25">
      <c r="A304">
        <v>303</v>
      </c>
      <c r="B304" t="s">
        <v>305</v>
      </c>
    </row>
    <row r="305" spans="1:2" x14ac:dyDescent="0.25">
      <c r="A305">
        <v>304</v>
      </c>
      <c r="B305" t="s">
        <v>306</v>
      </c>
    </row>
    <row r="306" spans="1:2" x14ac:dyDescent="0.25">
      <c r="A306">
        <v>305</v>
      </c>
      <c r="B306" t="s">
        <v>307</v>
      </c>
    </row>
    <row r="307" spans="1:2" x14ac:dyDescent="0.25">
      <c r="A307">
        <v>306</v>
      </c>
      <c r="B307" t="s">
        <v>308</v>
      </c>
    </row>
    <row r="308" spans="1:2" x14ac:dyDescent="0.25">
      <c r="A308">
        <v>307</v>
      </c>
      <c r="B308" t="s">
        <v>309</v>
      </c>
    </row>
    <row r="309" spans="1:2" x14ac:dyDescent="0.25">
      <c r="A309">
        <v>308</v>
      </c>
      <c r="B309" t="s">
        <v>310</v>
      </c>
    </row>
    <row r="310" spans="1:2" x14ac:dyDescent="0.25">
      <c r="A310">
        <v>309</v>
      </c>
      <c r="B310" t="s">
        <v>311</v>
      </c>
    </row>
    <row r="311" spans="1:2" x14ac:dyDescent="0.25">
      <c r="A311">
        <v>310</v>
      </c>
      <c r="B311" t="s">
        <v>312</v>
      </c>
    </row>
    <row r="312" spans="1:2" x14ac:dyDescent="0.25">
      <c r="A312">
        <v>311</v>
      </c>
      <c r="B312" t="s">
        <v>313</v>
      </c>
    </row>
    <row r="313" spans="1:2" x14ac:dyDescent="0.25">
      <c r="A313">
        <v>312</v>
      </c>
      <c r="B313" t="s">
        <v>314</v>
      </c>
    </row>
    <row r="314" spans="1:2" x14ac:dyDescent="0.25">
      <c r="A314">
        <v>313</v>
      </c>
      <c r="B314" t="s">
        <v>315</v>
      </c>
    </row>
    <row r="315" spans="1:2" x14ac:dyDescent="0.25">
      <c r="A315">
        <v>314</v>
      </c>
      <c r="B315" t="s">
        <v>316</v>
      </c>
    </row>
    <row r="316" spans="1:2" x14ac:dyDescent="0.25">
      <c r="A316">
        <v>315</v>
      </c>
      <c r="B316" t="s">
        <v>317</v>
      </c>
    </row>
    <row r="317" spans="1:2" x14ac:dyDescent="0.25">
      <c r="A317">
        <v>316</v>
      </c>
      <c r="B317" t="s">
        <v>318</v>
      </c>
    </row>
    <row r="318" spans="1:2" x14ac:dyDescent="0.25">
      <c r="A318">
        <v>317</v>
      </c>
      <c r="B318" t="s">
        <v>319</v>
      </c>
    </row>
    <row r="319" spans="1:2" x14ac:dyDescent="0.25">
      <c r="A319">
        <v>318</v>
      </c>
      <c r="B319" t="s">
        <v>320</v>
      </c>
    </row>
    <row r="320" spans="1:2" x14ac:dyDescent="0.25">
      <c r="A320">
        <v>319</v>
      </c>
      <c r="B320" t="s">
        <v>321</v>
      </c>
    </row>
    <row r="321" spans="1:2" x14ac:dyDescent="0.25">
      <c r="A321">
        <v>320</v>
      </c>
      <c r="B321" t="s">
        <v>322</v>
      </c>
    </row>
    <row r="322" spans="1:2" x14ac:dyDescent="0.25">
      <c r="A322">
        <v>321</v>
      </c>
      <c r="B322" t="s">
        <v>323</v>
      </c>
    </row>
    <row r="323" spans="1:2" x14ac:dyDescent="0.25">
      <c r="A323">
        <v>322</v>
      </c>
      <c r="B323" t="s">
        <v>324</v>
      </c>
    </row>
    <row r="324" spans="1:2" x14ac:dyDescent="0.25">
      <c r="A324">
        <v>323</v>
      </c>
      <c r="B324" t="s">
        <v>325</v>
      </c>
    </row>
    <row r="325" spans="1:2" x14ac:dyDescent="0.25">
      <c r="A325">
        <v>324</v>
      </c>
      <c r="B325" t="s">
        <v>326</v>
      </c>
    </row>
    <row r="326" spans="1:2" x14ac:dyDescent="0.25">
      <c r="A326">
        <v>325</v>
      </c>
      <c r="B326" t="s">
        <v>327</v>
      </c>
    </row>
    <row r="327" spans="1:2" x14ac:dyDescent="0.25">
      <c r="A327">
        <v>326</v>
      </c>
      <c r="B327" t="s">
        <v>328</v>
      </c>
    </row>
    <row r="328" spans="1:2" x14ac:dyDescent="0.25">
      <c r="A328">
        <v>327</v>
      </c>
      <c r="B328" t="s">
        <v>329</v>
      </c>
    </row>
    <row r="329" spans="1:2" x14ac:dyDescent="0.25">
      <c r="A329">
        <v>328</v>
      </c>
      <c r="B329" t="s">
        <v>330</v>
      </c>
    </row>
    <row r="330" spans="1:2" x14ac:dyDescent="0.25">
      <c r="A330">
        <v>329</v>
      </c>
      <c r="B330" t="s">
        <v>331</v>
      </c>
    </row>
    <row r="331" spans="1:2" x14ac:dyDescent="0.25">
      <c r="A331">
        <v>330</v>
      </c>
      <c r="B331" t="s">
        <v>332</v>
      </c>
    </row>
    <row r="332" spans="1:2" x14ac:dyDescent="0.25">
      <c r="A332">
        <v>331</v>
      </c>
      <c r="B332" t="s">
        <v>333</v>
      </c>
    </row>
    <row r="333" spans="1:2" x14ac:dyDescent="0.25">
      <c r="A333">
        <v>332</v>
      </c>
      <c r="B333" t="s">
        <v>334</v>
      </c>
    </row>
    <row r="334" spans="1:2" x14ac:dyDescent="0.25">
      <c r="A334">
        <v>333</v>
      </c>
      <c r="B334" t="s">
        <v>335</v>
      </c>
    </row>
    <row r="335" spans="1:2" x14ac:dyDescent="0.25">
      <c r="A335">
        <v>334</v>
      </c>
      <c r="B335" t="s">
        <v>336</v>
      </c>
    </row>
    <row r="336" spans="1:2" x14ac:dyDescent="0.25">
      <c r="A336">
        <v>335</v>
      </c>
      <c r="B336" t="s">
        <v>337</v>
      </c>
    </row>
    <row r="337" spans="1:2" x14ac:dyDescent="0.25">
      <c r="A337">
        <v>336</v>
      </c>
      <c r="B337" t="s">
        <v>338</v>
      </c>
    </row>
    <row r="338" spans="1:2" x14ac:dyDescent="0.25">
      <c r="A338">
        <v>337</v>
      </c>
      <c r="B338" t="s">
        <v>339</v>
      </c>
    </row>
    <row r="339" spans="1:2" x14ac:dyDescent="0.25">
      <c r="A339">
        <v>338</v>
      </c>
      <c r="B339" t="s">
        <v>340</v>
      </c>
    </row>
    <row r="340" spans="1:2" x14ac:dyDescent="0.25">
      <c r="A340">
        <v>339</v>
      </c>
      <c r="B340" t="s">
        <v>341</v>
      </c>
    </row>
    <row r="341" spans="1:2" x14ac:dyDescent="0.25">
      <c r="A341">
        <v>340</v>
      </c>
      <c r="B341" t="s">
        <v>342</v>
      </c>
    </row>
    <row r="342" spans="1:2" x14ac:dyDescent="0.25">
      <c r="A342">
        <v>341</v>
      </c>
      <c r="B342" t="s">
        <v>343</v>
      </c>
    </row>
    <row r="343" spans="1:2" x14ac:dyDescent="0.25">
      <c r="A343">
        <v>342</v>
      </c>
      <c r="B343" t="s">
        <v>344</v>
      </c>
    </row>
    <row r="344" spans="1:2" x14ac:dyDescent="0.25">
      <c r="A344">
        <v>343</v>
      </c>
      <c r="B344" t="s">
        <v>345</v>
      </c>
    </row>
    <row r="345" spans="1:2" x14ac:dyDescent="0.25">
      <c r="A345">
        <v>344</v>
      </c>
      <c r="B345" t="s">
        <v>346</v>
      </c>
    </row>
    <row r="346" spans="1:2" x14ac:dyDescent="0.25">
      <c r="A346">
        <v>345</v>
      </c>
      <c r="B346" t="s">
        <v>347</v>
      </c>
    </row>
    <row r="347" spans="1:2" x14ac:dyDescent="0.25">
      <c r="A347">
        <v>346</v>
      </c>
      <c r="B347" t="s">
        <v>348</v>
      </c>
    </row>
    <row r="348" spans="1:2" x14ac:dyDescent="0.25">
      <c r="A348">
        <v>347</v>
      </c>
      <c r="B348" t="s">
        <v>349</v>
      </c>
    </row>
    <row r="349" spans="1:2" x14ac:dyDescent="0.25">
      <c r="A349">
        <v>348</v>
      </c>
      <c r="B349" t="s">
        <v>350</v>
      </c>
    </row>
    <row r="350" spans="1:2" x14ac:dyDescent="0.25">
      <c r="A350">
        <v>349</v>
      </c>
      <c r="B350" t="s">
        <v>351</v>
      </c>
    </row>
    <row r="351" spans="1:2" x14ac:dyDescent="0.25">
      <c r="A351">
        <v>350</v>
      </c>
      <c r="B351" t="s">
        <v>352</v>
      </c>
    </row>
    <row r="352" spans="1:2" x14ac:dyDescent="0.25">
      <c r="A352">
        <v>351</v>
      </c>
      <c r="B352" t="s">
        <v>353</v>
      </c>
    </row>
    <row r="353" spans="1:2" x14ac:dyDescent="0.25">
      <c r="A353">
        <v>352</v>
      </c>
      <c r="B353" t="s">
        <v>354</v>
      </c>
    </row>
    <row r="354" spans="1:2" x14ac:dyDescent="0.25">
      <c r="A354">
        <v>353</v>
      </c>
      <c r="B354" t="s">
        <v>355</v>
      </c>
    </row>
    <row r="355" spans="1:2" x14ac:dyDescent="0.25">
      <c r="A355">
        <v>354</v>
      </c>
      <c r="B355" t="s">
        <v>356</v>
      </c>
    </row>
    <row r="356" spans="1:2" x14ac:dyDescent="0.25">
      <c r="A356">
        <v>355</v>
      </c>
      <c r="B356" t="s">
        <v>357</v>
      </c>
    </row>
    <row r="357" spans="1:2" x14ac:dyDescent="0.25">
      <c r="A357">
        <v>356</v>
      </c>
      <c r="B357" t="s">
        <v>358</v>
      </c>
    </row>
    <row r="358" spans="1:2" x14ac:dyDescent="0.25">
      <c r="A358">
        <v>357</v>
      </c>
      <c r="B358" t="s">
        <v>359</v>
      </c>
    </row>
    <row r="359" spans="1:2" x14ac:dyDescent="0.25">
      <c r="A359">
        <v>358</v>
      </c>
      <c r="B359" t="s">
        <v>360</v>
      </c>
    </row>
    <row r="360" spans="1:2" x14ac:dyDescent="0.25">
      <c r="A360">
        <v>359</v>
      </c>
      <c r="B360" t="s">
        <v>361</v>
      </c>
    </row>
    <row r="361" spans="1:2" x14ac:dyDescent="0.25">
      <c r="A361">
        <v>360</v>
      </c>
      <c r="B361" t="s">
        <v>362</v>
      </c>
    </row>
    <row r="362" spans="1:2" x14ac:dyDescent="0.25">
      <c r="A362">
        <v>361</v>
      </c>
      <c r="B362" t="s">
        <v>363</v>
      </c>
    </row>
    <row r="363" spans="1:2" x14ac:dyDescent="0.25">
      <c r="A363">
        <v>362</v>
      </c>
      <c r="B363" t="s">
        <v>364</v>
      </c>
    </row>
    <row r="364" spans="1:2" x14ac:dyDescent="0.25">
      <c r="A364">
        <v>363</v>
      </c>
      <c r="B364" t="s">
        <v>365</v>
      </c>
    </row>
    <row r="365" spans="1:2" x14ac:dyDescent="0.25">
      <c r="A365">
        <v>364</v>
      </c>
      <c r="B365" t="s">
        <v>366</v>
      </c>
    </row>
    <row r="366" spans="1:2" x14ac:dyDescent="0.25">
      <c r="A366">
        <v>365</v>
      </c>
      <c r="B366" t="s">
        <v>367</v>
      </c>
    </row>
    <row r="367" spans="1:2" x14ac:dyDescent="0.25">
      <c r="A367">
        <v>366</v>
      </c>
      <c r="B367" t="s">
        <v>368</v>
      </c>
    </row>
    <row r="368" spans="1:2" x14ac:dyDescent="0.25">
      <c r="A368">
        <v>367</v>
      </c>
      <c r="B368" t="s">
        <v>369</v>
      </c>
    </row>
    <row r="369" spans="1:2" x14ac:dyDescent="0.25">
      <c r="A369">
        <v>368</v>
      </c>
      <c r="B369" t="s">
        <v>370</v>
      </c>
    </row>
    <row r="370" spans="1:2" x14ac:dyDescent="0.25">
      <c r="A370">
        <v>369</v>
      </c>
      <c r="B370" t="s">
        <v>371</v>
      </c>
    </row>
    <row r="371" spans="1:2" x14ac:dyDescent="0.25">
      <c r="A371">
        <v>370</v>
      </c>
      <c r="B371" t="s">
        <v>372</v>
      </c>
    </row>
    <row r="372" spans="1:2" x14ac:dyDescent="0.25">
      <c r="A372">
        <v>371</v>
      </c>
      <c r="B372" t="s">
        <v>373</v>
      </c>
    </row>
    <row r="373" spans="1:2" x14ac:dyDescent="0.25">
      <c r="A373">
        <v>372</v>
      </c>
      <c r="B373" t="s">
        <v>374</v>
      </c>
    </row>
    <row r="374" spans="1:2" x14ac:dyDescent="0.25">
      <c r="A374">
        <v>373</v>
      </c>
      <c r="B374" t="s">
        <v>375</v>
      </c>
    </row>
    <row r="375" spans="1:2" x14ac:dyDescent="0.25">
      <c r="A375">
        <v>374</v>
      </c>
      <c r="B375" t="s">
        <v>376</v>
      </c>
    </row>
    <row r="376" spans="1:2" x14ac:dyDescent="0.25">
      <c r="A376">
        <v>375</v>
      </c>
      <c r="B376" t="s">
        <v>377</v>
      </c>
    </row>
    <row r="377" spans="1:2" x14ac:dyDescent="0.25">
      <c r="A377">
        <v>376</v>
      </c>
      <c r="B377" t="s">
        <v>378</v>
      </c>
    </row>
    <row r="378" spans="1:2" x14ac:dyDescent="0.25">
      <c r="A378">
        <v>377</v>
      </c>
      <c r="B378" t="s">
        <v>379</v>
      </c>
    </row>
    <row r="379" spans="1:2" x14ac:dyDescent="0.25">
      <c r="A379">
        <v>378</v>
      </c>
      <c r="B379" t="s">
        <v>380</v>
      </c>
    </row>
    <row r="380" spans="1:2" x14ac:dyDescent="0.25">
      <c r="A380">
        <v>379</v>
      </c>
      <c r="B380" t="s">
        <v>381</v>
      </c>
    </row>
    <row r="381" spans="1:2" x14ac:dyDescent="0.25">
      <c r="A381">
        <v>380</v>
      </c>
      <c r="B381" t="s">
        <v>382</v>
      </c>
    </row>
    <row r="382" spans="1:2" x14ac:dyDescent="0.25">
      <c r="A382">
        <v>381</v>
      </c>
      <c r="B382" t="s">
        <v>383</v>
      </c>
    </row>
    <row r="383" spans="1:2" x14ac:dyDescent="0.25">
      <c r="A383">
        <v>382</v>
      </c>
      <c r="B383" t="s">
        <v>384</v>
      </c>
    </row>
    <row r="384" spans="1:2" x14ac:dyDescent="0.25">
      <c r="A384">
        <v>383</v>
      </c>
      <c r="B384" t="s">
        <v>385</v>
      </c>
    </row>
    <row r="385" spans="1:2" x14ac:dyDescent="0.25">
      <c r="A385">
        <v>384</v>
      </c>
      <c r="B385" t="s">
        <v>386</v>
      </c>
    </row>
    <row r="386" spans="1:2" x14ac:dyDescent="0.25">
      <c r="A386">
        <v>385</v>
      </c>
      <c r="B386" t="s">
        <v>387</v>
      </c>
    </row>
    <row r="387" spans="1:2" x14ac:dyDescent="0.25">
      <c r="A387">
        <v>386</v>
      </c>
      <c r="B387" t="s">
        <v>388</v>
      </c>
    </row>
    <row r="388" spans="1:2" x14ac:dyDescent="0.25">
      <c r="A388">
        <v>387</v>
      </c>
      <c r="B388" t="s">
        <v>389</v>
      </c>
    </row>
    <row r="389" spans="1:2" x14ac:dyDescent="0.25">
      <c r="A389">
        <v>388</v>
      </c>
      <c r="B389" t="s">
        <v>390</v>
      </c>
    </row>
    <row r="390" spans="1:2" x14ac:dyDescent="0.25">
      <c r="A390">
        <v>389</v>
      </c>
      <c r="B390" t="s">
        <v>391</v>
      </c>
    </row>
    <row r="391" spans="1:2" x14ac:dyDescent="0.25">
      <c r="A391">
        <v>390</v>
      </c>
      <c r="B391" t="s">
        <v>392</v>
      </c>
    </row>
    <row r="392" spans="1:2" x14ac:dyDescent="0.25">
      <c r="A392">
        <v>391</v>
      </c>
      <c r="B392" t="s">
        <v>393</v>
      </c>
    </row>
    <row r="393" spans="1:2" x14ac:dyDescent="0.25">
      <c r="A393">
        <v>392</v>
      </c>
      <c r="B393" t="s">
        <v>394</v>
      </c>
    </row>
    <row r="394" spans="1:2" x14ac:dyDescent="0.25">
      <c r="A394">
        <v>393</v>
      </c>
      <c r="B394" t="s">
        <v>395</v>
      </c>
    </row>
    <row r="395" spans="1:2" x14ac:dyDescent="0.25">
      <c r="A395">
        <v>394</v>
      </c>
      <c r="B395" t="s">
        <v>396</v>
      </c>
    </row>
    <row r="396" spans="1:2" x14ac:dyDescent="0.25">
      <c r="A396">
        <v>395</v>
      </c>
      <c r="B396" t="s">
        <v>397</v>
      </c>
    </row>
    <row r="397" spans="1:2" x14ac:dyDescent="0.25">
      <c r="A397">
        <v>396</v>
      </c>
      <c r="B397" t="s">
        <v>398</v>
      </c>
    </row>
    <row r="398" spans="1:2" x14ac:dyDescent="0.25">
      <c r="A398">
        <v>397</v>
      </c>
      <c r="B398" t="s">
        <v>399</v>
      </c>
    </row>
    <row r="399" spans="1:2" x14ac:dyDescent="0.25">
      <c r="A399">
        <v>398</v>
      </c>
      <c r="B399" t="s">
        <v>400</v>
      </c>
    </row>
    <row r="400" spans="1:2" x14ac:dyDescent="0.25">
      <c r="A400">
        <v>399</v>
      </c>
      <c r="B400" t="s">
        <v>401</v>
      </c>
    </row>
    <row r="401" spans="1:2" x14ac:dyDescent="0.25">
      <c r="A401">
        <v>400</v>
      </c>
      <c r="B401" t="s">
        <v>402</v>
      </c>
    </row>
    <row r="402" spans="1:2" x14ac:dyDescent="0.25">
      <c r="A402">
        <v>401</v>
      </c>
      <c r="B402" t="s">
        <v>403</v>
      </c>
    </row>
    <row r="403" spans="1:2" x14ac:dyDescent="0.25">
      <c r="A403">
        <v>402</v>
      </c>
      <c r="B403" t="s">
        <v>404</v>
      </c>
    </row>
    <row r="404" spans="1:2" x14ac:dyDescent="0.25">
      <c r="A404">
        <v>403</v>
      </c>
      <c r="B404" t="s">
        <v>405</v>
      </c>
    </row>
    <row r="405" spans="1:2" x14ac:dyDescent="0.25">
      <c r="A405">
        <v>404</v>
      </c>
      <c r="B405" t="s">
        <v>406</v>
      </c>
    </row>
    <row r="406" spans="1:2" x14ac:dyDescent="0.25">
      <c r="A406">
        <v>405</v>
      </c>
      <c r="B406" t="s">
        <v>407</v>
      </c>
    </row>
    <row r="407" spans="1:2" x14ac:dyDescent="0.25">
      <c r="A407">
        <v>406</v>
      </c>
      <c r="B407" t="s">
        <v>408</v>
      </c>
    </row>
    <row r="408" spans="1:2" x14ac:dyDescent="0.25">
      <c r="A408">
        <v>407</v>
      </c>
      <c r="B408" t="s">
        <v>409</v>
      </c>
    </row>
    <row r="409" spans="1:2" x14ac:dyDescent="0.25">
      <c r="A409">
        <v>408</v>
      </c>
      <c r="B409" t="s">
        <v>410</v>
      </c>
    </row>
    <row r="410" spans="1:2" x14ac:dyDescent="0.25">
      <c r="A410">
        <v>409</v>
      </c>
      <c r="B410" t="s">
        <v>411</v>
      </c>
    </row>
    <row r="411" spans="1:2" x14ac:dyDescent="0.25">
      <c r="A411">
        <v>410</v>
      </c>
      <c r="B411" t="s">
        <v>412</v>
      </c>
    </row>
    <row r="412" spans="1:2" x14ac:dyDescent="0.25">
      <c r="A412">
        <v>411</v>
      </c>
      <c r="B412" t="s">
        <v>413</v>
      </c>
    </row>
    <row r="413" spans="1:2" x14ac:dyDescent="0.25">
      <c r="A413">
        <v>412</v>
      </c>
      <c r="B413" t="s">
        <v>414</v>
      </c>
    </row>
    <row r="414" spans="1:2" x14ac:dyDescent="0.25">
      <c r="A414">
        <v>413</v>
      </c>
      <c r="B414" t="s">
        <v>415</v>
      </c>
    </row>
    <row r="415" spans="1:2" x14ac:dyDescent="0.25">
      <c r="A415">
        <v>414</v>
      </c>
      <c r="B415" t="s">
        <v>416</v>
      </c>
    </row>
    <row r="416" spans="1:2" x14ac:dyDescent="0.25">
      <c r="A416">
        <v>415</v>
      </c>
      <c r="B416" t="s">
        <v>417</v>
      </c>
    </row>
    <row r="417" spans="1:2" x14ac:dyDescent="0.25">
      <c r="A417">
        <v>416</v>
      </c>
      <c r="B417" t="s">
        <v>418</v>
      </c>
    </row>
    <row r="418" spans="1:2" x14ac:dyDescent="0.25">
      <c r="A418">
        <v>417</v>
      </c>
      <c r="B418" t="s">
        <v>419</v>
      </c>
    </row>
    <row r="419" spans="1:2" x14ac:dyDescent="0.25">
      <c r="A419">
        <v>418</v>
      </c>
      <c r="B419" t="s">
        <v>420</v>
      </c>
    </row>
    <row r="420" spans="1:2" x14ac:dyDescent="0.25">
      <c r="A420">
        <v>419</v>
      </c>
      <c r="B420" t="s">
        <v>421</v>
      </c>
    </row>
    <row r="421" spans="1:2" x14ac:dyDescent="0.25">
      <c r="A421">
        <v>420</v>
      </c>
      <c r="B421" t="s">
        <v>422</v>
      </c>
    </row>
    <row r="422" spans="1:2" x14ac:dyDescent="0.25">
      <c r="A422">
        <v>421</v>
      </c>
      <c r="B422" t="s">
        <v>423</v>
      </c>
    </row>
    <row r="423" spans="1:2" x14ac:dyDescent="0.25">
      <c r="A423">
        <v>422</v>
      </c>
      <c r="B423" t="s">
        <v>424</v>
      </c>
    </row>
    <row r="424" spans="1:2" x14ac:dyDescent="0.25">
      <c r="A424">
        <v>423</v>
      </c>
      <c r="B424" t="s">
        <v>425</v>
      </c>
    </row>
    <row r="425" spans="1:2" x14ac:dyDescent="0.25">
      <c r="A425">
        <v>424</v>
      </c>
      <c r="B425" t="s">
        <v>426</v>
      </c>
    </row>
    <row r="426" spans="1:2" x14ac:dyDescent="0.25">
      <c r="A426">
        <v>425</v>
      </c>
      <c r="B426" t="s">
        <v>427</v>
      </c>
    </row>
    <row r="427" spans="1:2" x14ac:dyDescent="0.25">
      <c r="A427">
        <v>426</v>
      </c>
      <c r="B427" t="s">
        <v>428</v>
      </c>
    </row>
    <row r="428" spans="1:2" x14ac:dyDescent="0.25">
      <c r="A428">
        <v>427</v>
      </c>
      <c r="B428" t="s">
        <v>429</v>
      </c>
    </row>
    <row r="429" spans="1:2" x14ac:dyDescent="0.25">
      <c r="A429">
        <v>428</v>
      </c>
      <c r="B429" t="s">
        <v>430</v>
      </c>
    </row>
    <row r="430" spans="1:2" x14ac:dyDescent="0.25">
      <c r="A430">
        <v>429</v>
      </c>
      <c r="B430" t="s">
        <v>431</v>
      </c>
    </row>
    <row r="431" spans="1:2" x14ac:dyDescent="0.25">
      <c r="A431">
        <v>430</v>
      </c>
      <c r="B431" t="s">
        <v>432</v>
      </c>
    </row>
    <row r="432" spans="1:2" x14ac:dyDescent="0.25">
      <c r="A432">
        <v>431</v>
      </c>
      <c r="B432" t="s">
        <v>433</v>
      </c>
    </row>
    <row r="433" spans="1:2" x14ac:dyDescent="0.25">
      <c r="A433">
        <v>432</v>
      </c>
      <c r="B433" t="s">
        <v>434</v>
      </c>
    </row>
    <row r="434" spans="1:2" x14ac:dyDescent="0.25">
      <c r="A434">
        <v>433</v>
      </c>
      <c r="B434" t="s">
        <v>435</v>
      </c>
    </row>
    <row r="435" spans="1:2" x14ac:dyDescent="0.25">
      <c r="A435">
        <v>434</v>
      </c>
      <c r="B435" t="s">
        <v>436</v>
      </c>
    </row>
    <row r="436" spans="1:2" x14ac:dyDescent="0.25">
      <c r="A436">
        <v>435</v>
      </c>
      <c r="B436" t="s">
        <v>437</v>
      </c>
    </row>
    <row r="437" spans="1:2" x14ac:dyDescent="0.25">
      <c r="A437">
        <v>436</v>
      </c>
      <c r="B437" t="s">
        <v>438</v>
      </c>
    </row>
    <row r="438" spans="1:2" x14ac:dyDescent="0.25">
      <c r="A438">
        <v>437</v>
      </c>
      <c r="B438" t="s">
        <v>439</v>
      </c>
    </row>
    <row r="439" spans="1:2" x14ac:dyDescent="0.25">
      <c r="A439">
        <v>438</v>
      </c>
      <c r="B439" t="s">
        <v>440</v>
      </c>
    </row>
    <row r="440" spans="1:2" x14ac:dyDescent="0.25">
      <c r="A440">
        <v>439</v>
      </c>
      <c r="B440" t="s">
        <v>441</v>
      </c>
    </row>
    <row r="441" spans="1:2" x14ac:dyDescent="0.25">
      <c r="A441">
        <v>440</v>
      </c>
      <c r="B441" t="s">
        <v>442</v>
      </c>
    </row>
    <row r="442" spans="1:2" x14ac:dyDescent="0.25">
      <c r="A442">
        <v>441</v>
      </c>
      <c r="B442" t="s">
        <v>443</v>
      </c>
    </row>
    <row r="443" spans="1:2" x14ac:dyDescent="0.25">
      <c r="A443">
        <v>442</v>
      </c>
      <c r="B443" t="s">
        <v>444</v>
      </c>
    </row>
    <row r="444" spans="1:2" x14ac:dyDescent="0.25">
      <c r="A444">
        <v>443</v>
      </c>
      <c r="B444" t="s">
        <v>445</v>
      </c>
    </row>
    <row r="445" spans="1:2" x14ac:dyDescent="0.25">
      <c r="A445">
        <v>444</v>
      </c>
      <c r="B445" t="s">
        <v>446</v>
      </c>
    </row>
    <row r="446" spans="1:2" x14ac:dyDescent="0.25">
      <c r="A446">
        <v>445</v>
      </c>
      <c r="B446" t="s">
        <v>447</v>
      </c>
    </row>
    <row r="447" spans="1:2" x14ac:dyDescent="0.25">
      <c r="A447">
        <v>446</v>
      </c>
      <c r="B447" t="s">
        <v>448</v>
      </c>
    </row>
    <row r="448" spans="1:2" x14ac:dyDescent="0.25">
      <c r="A448">
        <v>447</v>
      </c>
      <c r="B448" t="s">
        <v>449</v>
      </c>
    </row>
    <row r="449" spans="1:2" x14ac:dyDescent="0.25">
      <c r="A449">
        <v>448</v>
      </c>
      <c r="B449" t="s">
        <v>450</v>
      </c>
    </row>
    <row r="450" spans="1:2" x14ac:dyDescent="0.25">
      <c r="A450">
        <v>449</v>
      </c>
      <c r="B450" t="s">
        <v>451</v>
      </c>
    </row>
    <row r="451" spans="1:2" x14ac:dyDescent="0.25">
      <c r="A451">
        <v>450</v>
      </c>
      <c r="B451" t="s">
        <v>452</v>
      </c>
    </row>
    <row r="452" spans="1:2" x14ac:dyDescent="0.25">
      <c r="A452">
        <v>451</v>
      </c>
      <c r="B452" t="s">
        <v>453</v>
      </c>
    </row>
    <row r="453" spans="1:2" x14ac:dyDescent="0.25">
      <c r="A453">
        <v>452</v>
      </c>
      <c r="B453" t="s">
        <v>454</v>
      </c>
    </row>
    <row r="454" spans="1:2" x14ac:dyDescent="0.25">
      <c r="A454">
        <v>453</v>
      </c>
      <c r="B454" t="s">
        <v>455</v>
      </c>
    </row>
    <row r="455" spans="1:2" x14ac:dyDescent="0.25">
      <c r="A455">
        <v>454</v>
      </c>
      <c r="B455" t="s">
        <v>456</v>
      </c>
    </row>
    <row r="456" spans="1:2" x14ac:dyDescent="0.25">
      <c r="A456">
        <v>455</v>
      </c>
      <c r="B456" t="s">
        <v>457</v>
      </c>
    </row>
    <row r="457" spans="1:2" x14ac:dyDescent="0.25">
      <c r="A457">
        <v>456</v>
      </c>
      <c r="B457" t="s">
        <v>458</v>
      </c>
    </row>
    <row r="458" spans="1:2" x14ac:dyDescent="0.25">
      <c r="A458">
        <v>457</v>
      </c>
      <c r="B458" t="s">
        <v>459</v>
      </c>
    </row>
    <row r="459" spans="1:2" x14ac:dyDescent="0.25">
      <c r="A459">
        <v>458</v>
      </c>
      <c r="B459" t="s">
        <v>460</v>
      </c>
    </row>
    <row r="460" spans="1:2" x14ac:dyDescent="0.25">
      <c r="A460">
        <v>459</v>
      </c>
      <c r="B460" t="s">
        <v>461</v>
      </c>
    </row>
    <row r="461" spans="1:2" x14ac:dyDescent="0.25">
      <c r="A461">
        <v>460</v>
      </c>
      <c r="B461" t="s">
        <v>462</v>
      </c>
    </row>
    <row r="462" spans="1:2" x14ac:dyDescent="0.25">
      <c r="A462">
        <v>461</v>
      </c>
      <c r="B462" t="s">
        <v>463</v>
      </c>
    </row>
    <row r="463" spans="1:2" x14ac:dyDescent="0.25">
      <c r="A463">
        <v>462</v>
      </c>
      <c r="B463" t="s">
        <v>464</v>
      </c>
    </row>
    <row r="464" spans="1:2" x14ac:dyDescent="0.25">
      <c r="A464">
        <v>463</v>
      </c>
      <c r="B464" t="s">
        <v>465</v>
      </c>
    </row>
    <row r="465" spans="1:2" x14ac:dyDescent="0.25">
      <c r="A465">
        <v>464</v>
      </c>
      <c r="B465" t="s">
        <v>466</v>
      </c>
    </row>
    <row r="466" spans="1:2" x14ac:dyDescent="0.25">
      <c r="A466">
        <v>465</v>
      </c>
      <c r="B466" t="s">
        <v>467</v>
      </c>
    </row>
    <row r="467" spans="1:2" x14ac:dyDescent="0.25">
      <c r="A467">
        <v>466</v>
      </c>
      <c r="B467" t="s">
        <v>468</v>
      </c>
    </row>
    <row r="468" spans="1:2" x14ac:dyDescent="0.25">
      <c r="A468">
        <v>467</v>
      </c>
      <c r="B468" t="s">
        <v>469</v>
      </c>
    </row>
    <row r="469" spans="1:2" x14ac:dyDescent="0.25">
      <c r="A469">
        <v>468</v>
      </c>
      <c r="B469" t="s">
        <v>470</v>
      </c>
    </row>
    <row r="470" spans="1:2" x14ac:dyDescent="0.25">
      <c r="A470">
        <v>469</v>
      </c>
      <c r="B470" t="s">
        <v>471</v>
      </c>
    </row>
    <row r="471" spans="1:2" x14ac:dyDescent="0.25">
      <c r="A471">
        <v>470</v>
      </c>
      <c r="B471" t="s">
        <v>472</v>
      </c>
    </row>
    <row r="472" spans="1:2" x14ac:dyDescent="0.25">
      <c r="A472">
        <v>471</v>
      </c>
      <c r="B472" t="s">
        <v>473</v>
      </c>
    </row>
    <row r="473" spans="1:2" x14ac:dyDescent="0.25">
      <c r="A473">
        <v>472</v>
      </c>
      <c r="B473" t="s">
        <v>474</v>
      </c>
    </row>
    <row r="474" spans="1:2" x14ac:dyDescent="0.25">
      <c r="A474">
        <v>473</v>
      </c>
      <c r="B474" t="s">
        <v>475</v>
      </c>
    </row>
    <row r="475" spans="1:2" x14ac:dyDescent="0.25">
      <c r="A475">
        <v>474</v>
      </c>
      <c r="B475" t="s">
        <v>476</v>
      </c>
    </row>
    <row r="476" spans="1:2" x14ac:dyDescent="0.25">
      <c r="A476">
        <v>475</v>
      </c>
      <c r="B476" t="s">
        <v>477</v>
      </c>
    </row>
    <row r="477" spans="1:2" x14ac:dyDescent="0.25">
      <c r="A477">
        <v>476</v>
      </c>
      <c r="B477" t="s">
        <v>478</v>
      </c>
    </row>
    <row r="478" spans="1:2" x14ac:dyDescent="0.25">
      <c r="A478">
        <v>477</v>
      </c>
      <c r="B478" t="s">
        <v>479</v>
      </c>
    </row>
    <row r="479" spans="1:2" x14ac:dyDescent="0.25">
      <c r="A479">
        <v>478</v>
      </c>
      <c r="B479" t="s">
        <v>480</v>
      </c>
    </row>
    <row r="480" spans="1:2" x14ac:dyDescent="0.25">
      <c r="A480">
        <v>479</v>
      </c>
      <c r="B480" t="s">
        <v>481</v>
      </c>
    </row>
    <row r="481" spans="1:2" x14ac:dyDescent="0.25">
      <c r="A481">
        <v>480</v>
      </c>
      <c r="B481" t="s">
        <v>482</v>
      </c>
    </row>
    <row r="482" spans="1:2" x14ac:dyDescent="0.25">
      <c r="A482">
        <v>481</v>
      </c>
      <c r="B482" t="s">
        <v>483</v>
      </c>
    </row>
    <row r="483" spans="1:2" x14ac:dyDescent="0.25">
      <c r="A483">
        <v>482</v>
      </c>
      <c r="B483" t="s">
        <v>484</v>
      </c>
    </row>
    <row r="484" spans="1:2" x14ac:dyDescent="0.25">
      <c r="A484">
        <v>483</v>
      </c>
      <c r="B484" t="s">
        <v>485</v>
      </c>
    </row>
    <row r="485" spans="1:2" x14ac:dyDescent="0.25">
      <c r="A485">
        <v>484</v>
      </c>
      <c r="B485" t="s">
        <v>486</v>
      </c>
    </row>
    <row r="486" spans="1:2" x14ac:dyDescent="0.25">
      <c r="A486">
        <v>485</v>
      </c>
      <c r="B486" t="s">
        <v>487</v>
      </c>
    </row>
    <row r="487" spans="1:2" x14ac:dyDescent="0.25">
      <c r="A487">
        <v>486</v>
      </c>
      <c r="B487" t="s">
        <v>488</v>
      </c>
    </row>
    <row r="488" spans="1:2" x14ac:dyDescent="0.25">
      <c r="A488">
        <v>487</v>
      </c>
      <c r="B488" t="s">
        <v>489</v>
      </c>
    </row>
    <row r="489" spans="1:2" x14ac:dyDescent="0.25">
      <c r="A489">
        <v>488</v>
      </c>
      <c r="B489" t="s">
        <v>490</v>
      </c>
    </row>
    <row r="490" spans="1:2" x14ac:dyDescent="0.25">
      <c r="A490">
        <v>489</v>
      </c>
      <c r="B490" t="s">
        <v>491</v>
      </c>
    </row>
    <row r="491" spans="1:2" x14ac:dyDescent="0.25">
      <c r="A491">
        <v>490</v>
      </c>
      <c r="B491" t="s">
        <v>492</v>
      </c>
    </row>
    <row r="492" spans="1:2" x14ac:dyDescent="0.25">
      <c r="A492">
        <v>491</v>
      </c>
      <c r="B492" t="s">
        <v>493</v>
      </c>
    </row>
    <row r="493" spans="1:2" x14ac:dyDescent="0.25">
      <c r="A493">
        <v>492</v>
      </c>
      <c r="B493" t="s">
        <v>494</v>
      </c>
    </row>
    <row r="494" spans="1:2" x14ac:dyDescent="0.25">
      <c r="A494">
        <v>493</v>
      </c>
      <c r="B494" t="s">
        <v>495</v>
      </c>
    </row>
    <row r="495" spans="1:2" x14ac:dyDescent="0.25">
      <c r="A495">
        <v>494</v>
      </c>
      <c r="B495" t="s">
        <v>496</v>
      </c>
    </row>
    <row r="496" spans="1:2" x14ac:dyDescent="0.25">
      <c r="A496">
        <v>495</v>
      </c>
      <c r="B496" t="s">
        <v>497</v>
      </c>
    </row>
    <row r="497" spans="1:2" x14ac:dyDescent="0.25">
      <c r="A497">
        <v>496</v>
      </c>
      <c r="B497" t="s">
        <v>498</v>
      </c>
    </row>
    <row r="498" spans="1:2" x14ac:dyDescent="0.25">
      <c r="A498">
        <v>497</v>
      </c>
      <c r="B498" t="s">
        <v>499</v>
      </c>
    </row>
    <row r="499" spans="1:2" x14ac:dyDescent="0.25">
      <c r="A499">
        <v>498</v>
      </c>
      <c r="B499" t="s">
        <v>500</v>
      </c>
    </row>
    <row r="500" spans="1:2" x14ac:dyDescent="0.25">
      <c r="A500">
        <v>499</v>
      </c>
      <c r="B500" t="s">
        <v>501</v>
      </c>
    </row>
    <row r="501" spans="1:2" x14ac:dyDescent="0.25">
      <c r="A501">
        <v>500</v>
      </c>
      <c r="B501" t="s">
        <v>502</v>
      </c>
    </row>
    <row r="502" spans="1:2" x14ac:dyDescent="0.25">
      <c r="A502">
        <v>501</v>
      </c>
      <c r="B502" t="s">
        <v>503</v>
      </c>
    </row>
    <row r="503" spans="1:2" x14ac:dyDescent="0.25">
      <c r="A503">
        <v>502</v>
      </c>
      <c r="B503" t="s">
        <v>504</v>
      </c>
    </row>
    <row r="504" spans="1:2" x14ac:dyDescent="0.25">
      <c r="A504">
        <v>503</v>
      </c>
      <c r="B504" t="s">
        <v>505</v>
      </c>
    </row>
    <row r="505" spans="1:2" x14ac:dyDescent="0.25">
      <c r="A505">
        <v>504</v>
      </c>
      <c r="B505" t="s">
        <v>506</v>
      </c>
    </row>
    <row r="506" spans="1:2" x14ac:dyDescent="0.25">
      <c r="A506">
        <v>505</v>
      </c>
      <c r="B506" t="s">
        <v>507</v>
      </c>
    </row>
    <row r="507" spans="1:2" x14ac:dyDescent="0.25">
      <c r="A507">
        <v>506</v>
      </c>
      <c r="B507" t="s">
        <v>508</v>
      </c>
    </row>
    <row r="508" spans="1:2" x14ac:dyDescent="0.25">
      <c r="A508">
        <v>507</v>
      </c>
      <c r="B508" t="s">
        <v>509</v>
      </c>
    </row>
    <row r="509" spans="1:2" x14ac:dyDescent="0.25">
      <c r="A509">
        <v>508</v>
      </c>
      <c r="B509" t="s">
        <v>510</v>
      </c>
    </row>
    <row r="510" spans="1:2" x14ac:dyDescent="0.25">
      <c r="A510">
        <v>509</v>
      </c>
      <c r="B510" t="s">
        <v>511</v>
      </c>
    </row>
    <row r="511" spans="1:2" x14ac:dyDescent="0.25">
      <c r="A511">
        <v>510</v>
      </c>
      <c r="B511" t="s">
        <v>512</v>
      </c>
    </row>
    <row r="512" spans="1:2" x14ac:dyDescent="0.25">
      <c r="A512">
        <v>511</v>
      </c>
      <c r="B512" t="s">
        <v>513</v>
      </c>
    </row>
    <row r="513" spans="1:2" x14ac:dyDescent="0.25">
      <c r="A513">
        <v>512</v>
      </c>
      <c r="B513" t="s">
        <v>514</v>
      </c>
    </row>
    <row r="514" spans="1:2" x14ac:dyDescent="0.25">
      <c r="A514">
        <v>513</v>
      </c>
      <c r="B514" t="s">
        <v>515</v>
      </c>
    </row>
    <row r="515" spans="1:2" x14ac:dyDescent="0.25">
      <c r="A515">
        <v>514</v>
      </c>
      <c r="B515" t="s">
        <v>516</v>
      </c>
    </row>
    <row r="516" spans="1:2" x14ac:dyDescent="0.25">
      <c r="A516">
        <v>515</v>
      </c>
      <c r="B516" t="s">
        <v>517</v>
      </c>
    </row>
    <row r="517" spans="1:2" x14ac:dyDescent="0.25">
      <c r="A517">
        <v>516</v>
      </c>
      <c r="B517" t="s">
        <v>518</v>
      </c>
    </row>
    <row r="518" spans="1:2" x14ac:dyDescent="0.25">
      <c r="A518">
        <v>517</v>
      </c>
      <c r="B518" t="s">
        <v>519</v>
      </c>
    </row>
    <row r="519" spans="1:2" x14ac:dyDescent="0.25">
      <c r="A519">
        <v>518</v>
      </c>
      <c r="B519" t="s">
        <v>520</v>
      </c>
    </row>
    <row r="520" spans="1:2" x14ac:dyDescent="0.25">
      <c r="A520">
        <v>519</v>
      </c>
      <c r="B520" t="s">
        <v>521</v>
      </c>
    </row>
    <row r="521" spans="1:2" x14ac:dyDescent="0.25">
      <c r="A521">
        <v>520</v>
      </c>
      <c r="B521" t="s">
        <v>522</v>
      </c>
    </row>
    <row r="522" spans="1:2" x14ac:dyDescent="0.25">
      <c r="A522">
        <v>521</v>
      </c>
      <c r="B522" t="s">
        <v>523</v>
      </c>
    </row>
    <row r="523" spans="1:2" x14ac:dyDescent="0.25">
      <c r="A523">
        <v>522</v>
      </c>
      <c r="B523" t="s">
        <v>524</v>
      </c>
    </row>
    <row r="524" spans="1:2" x14ac:dyDescent="0.25">
      <c r="A524">
        <v>523</v>
      </c>
      <c r="B524" t="s">
        <v>525</v>
      </c>
    </row>
    <row r="525" spans="1:2" x14ac:dyDescent="0.25">
      <c r="A525">
        <v>524</v>
      </c>
      <c r="B525" t="s">
        <v>526</v>
      </c>
    </row>
    <row r="526" spans="1:2" x14ac:dyDescent="0.25">
      <c r="A526">
        <v>525</v>
      </c>
      <c r="B526" t="s">
        <v>527</v>
      </c>
    </row>
    <row r="527" spans="1:2" x14ac:dyDescent="0.25">
      <c r="A527">
        <v>526</v>
      </c>
      <c r="B527" t="s">
        <v>528</v>
      </c>
    </row>
    <row r="528" spans="1:2" x14ac:dyDescent="0.25">
      <c r="A528">
        <v>527</v>
      </c>
      <c r="B528" t="s">
        <v>529</v>
      </c>
    </row>
    <row r="529" spans="1:2" x14ac:dyDescent="0.25">
      <c r="A529">
        <v>528</v>
      </c>
      <c r="B529" t="s">
        <v>530</v>
      </c>
    </row>
    <row r="530" spans="1:2" x14ac:dyDescent="0.25">
      <c r="A530">
        <v>529</v>
      </c>
      <c r="B530" t="s">
        <v>531</v>
      </c>
    </row>
    <row r="531" spans="1:2" x14ac:dyDescent="0.25">
      <c r="A531">
        <v>530</v>
      </c>
      <c r="B531" t="s">
        <v>532</v>
      </c>
    </row>
    <row r="532" spans="1:2" x14ac:dyDescent="0.25">
      <c r="A532">
        <v>531</v>
      </c>
      <c r="B532" t="s">
        <v>533</v>
      </c>
    </row>
    <row r="533" spans="1:2" x14ac:dyDescent="0.25">
      <c r="A533">
        <v>532</v>
      </c>
      <c r="B533" t="s">
        <v>534</v>
      </c>
    </row>
    <row r="534" spans="1:2" x14ac:dyDescent="0.25">
      <c r="A534">
        <v>533</v>
      </c>
      <c r="B534" t="s">
        <v>535</v>
      </c>
    </row>
    <row r="535" spans="1:2" x14ac:dyDescent="0.25">
      <c r="A535">
        <v>534</v>
      </c>
      <c r="B535" t="s">
        <v>536</v>
      </c>
    </row>
    <row r="536" spans="1:2" x14ac:dyDescent="0.25">
      <c r="A536">
        <v>535</v>
      </c>
      <c r="B536" t="s">
        <v>537</v>
      </c>
    </row>
    <row r="537" spans="1:2" x14ac:dyDescent="0.25">
      <c r="A537">
        <v>536</v>
      </c>
      <c r="B537" t="s">
        <v>538</v>
      </c>
    </row>
    <row r="538" spans="1:2" x14ac:dyDescent="0.25">
      <c r="A538">
        <v>537</v>
      </c>
      <c r="B538" t="s">
        <v>539</v>
      </c>
    </row>
    <row r="539" spans="1:2" x14ac:dyDescent="0.25">
      <c r="A539">
        <v>538</v>
      </c>
      <c r="B539" t="s">
        <v>540</v>
      </c>
    </row>
    <row r="540" spans="1:2" x14ac:dyDescent="0.25">
      <c r="A540">
        <v>539</v>
      </c>
      <c r="B540" t="s">
        <v>541</v>
      </c>
    </row>
    <row r="541" spans="1:2" x14ac:dyDescent="0.25">
      <c r="A541">
        <v>540</v>
      </c>
      <c r="B541" t="s">
        <v>542</v>
      </c>
    </row>
    <row r="542" spans="1:2" x14ac:dyDescent="0.25">
      <c r="A542">
        <v>541</v>
      </c>
      <c r="B542" t="s">
        <v>543</v>
      </c>
    </row>
    <row r="543" spans="1:2" x14ac:dyDescent="0.25">
      <c r="A543">
        <v>542</v>
      </c>
      <c r="B543" t="s">
        <v>544</v>
      </c>
    </row>
    <row r="544" spans="1:2" x14ac:dyDescent="0.25">
      <c r="A544">
        <v>543</v>
      </c>
      <c r="B544" t="s">
        <v>545</v>
      </c>
    </row>
    <row r="545" spans="1:2" x14ac:dyDescent="0.25">
      <c r="A545">
        <v>544</v>
      </c>
      <c r="B545" t="s">
        <v>546</v>
      </c>
    </row>
    <row r="546" spans="1:2" x14ac:dyDescent="0.25">
      <c r="A546">
        <v>545</v>
      </c>
      <c r="B546" t="s">
        <v>547</v>
      </c>
    </row>
    <row r="547" spans="1:2" x14ac:dyDescent="0.25">
      <c r="A547">
        <v>546</v>
      </c>
      <c r="B547" t="s">
        <v>548</v>
      </c>
    </row>
    <row r="548" spans="1:2" x14ac:dyDescent="0.25">
      <c r="A548">
        <v>547</v>
      </c>
      <c r="B548" t="s">
        <v>549</v>
      </c>
    </row>
    <row r="549" spans="1:2" x14ac:dyDescent="0.25">
      <c r="A549">
        <v>548</v>
      </c>
      <c r="B549" t="s">
        <v>550</v>
      </c>
    </row>
    <row r="550" spans="1:2" x14ac:dyDescent="0.25">
      <c r="A550">
        <v>549</v>
      </c>
      <c r="B550" t="s">
        <v>551</v>
      </c>
    </row>
    <row r="551" spans="1:2" x14ac:dyDescent="0.25">
      <c r="A551">
        <v>550</v>
      </c>
      <c r="B551" t="s">
        <v>552</v>
      </c>
    </row>
    <row r="552" spans="1:2" x14ac:dyDescent="0.25">
      <c r="A552">
        <v>551</v>
      </c>
      <c r="B552" t="s">
        <v>553</v>
      </c>
    </row>
    <row r="553" spans="1:2" x14ac:dyDescent="0.25">
      <c r="A553">
        <v>552</v>
      </c>
      <c r="B553" t="s">
        <v>554</v>
      </c>
    </row>
    <row r="554" spans="1:2" x14ac:dyDescent="0.25">
      <c r="A554">
        <v>553</v>
      </c>
      <c r="B554" t="s">
        <v>555</v>
      </c>
    </row>
    <row r="555" spans="1:2" x14ac:dyDescent="0.25">
      <c r="A555">
        <v>554</v>
      </c>
      <c r="B555" t="s">
        <v>556</v>
      </c>
    </row>
    <row r="556" spans="1:2" x14ac:dyDescent="0.25">
      <c r="A556">
        <v>555</v>
      </c>
      <c r="B556" t="s">
        <v>557</v>
      </c>
    </row>
    <row r="557" spans="1:2" x14ac:dyDescent="0.25">
      <c r="A557">
        <v>556</v>
      </c>
      <c r="B557" t="s">
        <v>558</v>
      </c>
    </row>
    <row r="558" spans="1:2" x14ac:dyDescent="0.25">
      <c r="A558">
        <v>557</v>
      </c>
      <c r="B558" t="s">
        <v>559</v>
      </c>
    </row>
    <row r="559" spans="1:2" x14ac:dyDescent="0.25">
      <c r="A559">
        <v>558</v>
      </c>
      <c r="B559" t="s">
        <v>560</v>
      </c>
    </row>
    <row r="560" spans="1:2" x14ac:dyDescent="0.25">
      <c r="A560">
        <v>559</v>
      </c>
      <c r="B560" t="s">
        <v>561</v>
      </c>
    </row>
    <row r="561" spans="1:2" x14ac:dyDescent="0.25">
      <c r="A561">
        <v>560</v>
      </c>
      <c r="B561" t="s">
        <v>562</v>
      </c>
    </row>
    <row r="562" spans="1:2" x14ac:dyDescent="0.25">
      <c r="A562">
        <v>561</v>
      </c>
      <c r="B562" t="s">
        <v>563</v>
      </c>
    </row>
    <row r="563" spans="1:2" x14ac:dyDescent="0.25">
      <c r="A563">
        <v>562</v>
      </c>
      <c r="B563" t="s">
        <v>564</v>
      </c>
    </row>
    <row r="564" spans="1:2" x14ac:dyDescent="0.25">
      <c r="A564">
        <v>563</v>
      </c>
      <c r="B564" t="s">
        <v>565</v>
      </c>
    </row>
    <row r="565" spans="1:2" x14ac:dyDescent="0.25">
      <c r="A565">
        <v>564</v>
      </c>
      <c r="B565" t="s">
        <v>566</v>
      </c>
    </row>
    <row r="566" spans="1:2" x14ac:dyDescent="0.25">
      <c r="A566">
        <v>565</v>
      </c>
      <c r="B566" t="s">
        <v>567</v>
      </c>
    </row>
    <row r="567" spans="1:2" x14ac:dyDescent="0.25">
      <c r="A567">
        <v>566</v>
      </c>
      <c r="B567" t="s">
        <v>568</v>
      </c>
    </row>
    <row r="568" spans="1:2" x14ac:dyDescent="0.25">
      <c r="A568">
        <v>567</v>
      </c>
      <c r="B568" t="s">
        <v>569</v>
      </c>
    </row>
    <row r="569" spans="1:2" x14ac:dyDescent="0.25">
      <c r="A569">
        <v>568</v>
      </c>
      <c r="B569" t="s">
        <v>570</v>
      </c>
    </row>
    <row r="570" spans="1:2" x14ac:dyDescent="0.25">
      <c r="A570">
        <v>569</v>
      </c>
      <c r="B570" t="s">
        <v>571</v>
      </c>
    </row>
    <row r="571" spans="1:2" x14ac:dyDescent="0.25">
      <c r="A571">
        <v>570</v>
      </c>
      <c r="B571" t="s">
        <v>572</v>
      </c>
    </row>
    <row r="572" spans="1:2" x14ac:dyDescent="0.25">
      <c r="A572">
        <v>571</v>
      </c>
      <c r="B572" t="s">
        <v>573</v>
      </c>
    </row>
    <row r="573" spans="1:2" x14ac:dyDescent="0.25">
      <c r="A573">
        <v>572</v>
      </c>
      <c r="B573" t="s">
        <v>574</v>
      </c>
    </row>
    <row r="574" spans="1:2" x14ac:dyDescent="0.25">
      <c r="A574">
        <v>573</v>
      </c>
      <c r="B574" t="s">
        <v>575</v>
      </c>
    </row>
    <row r="575" spans="1:2" x14ac:dyDescent="0.25">
      <c r="A575">
        <v>574</v>
      </c>
      <c r="B575" t="s">
        <v>576</v>
      </c>
    </row>
    <row r="576" spans="1:2" x14ac:dyDescent="0.25">
      <c r="A576">
        <v>575</v>
      </c>
      <c r="B576" t="s">
        <v>577</v>
      </c>
    </row>
    <row r="577" spans="1:2" x14ac:dyDescent="0.25">
      <c r="A577">
        <v>576</v>
      </c>
      <c r="B577" t="s">
        <v>578</v>
      </c>
    </row>
    <row r="578" spans="1:2" x14ac:dyDescent="0.25">
      <c r="A578">
        <v>577</v>
      </c>
      <c r="B578" t="s">
        <v>579</v>
      </c>
    </row>
    <row r="579" spans="1:2" x14ac:dyDescent="0.25">
      <c r="A579">
        <v>578</v>
      </c>
      <c r="B579" t="s">
        <v>580</v>
      </c>
    </row>
    <row r="580" spans="1:2" x14ac:dyDescent="0.25">
      <c r="A580">
        <v>579</v>
      </c>
      <c r="B580" t="s">
        <v>581</v>
      </c>
    </row>
    <row r="581" spans="1:2" x14ac:dyDescent="0.25">
      <c r="A581">
        <v>580</v>
      </c>
      <c r="B581" t="s">
        <v>582</v>
      </c>
    </row>
    <row r="582" spans="1:2" x14ac:dyDescent="0.25">
      <c r="A582">
        <v>581</v>
      </c>
      <c r="B582" t="s">
        <v>583</v>
      </c>
    </row>
    <row r="583" spans="1:2" x14ac:dyDescent="0.25">
      <c r="A583">
        <v>582</v>
      </c>
      <c r="B583" t="s">
        <v>584</v>
      </c>
    </row>
    <row r="584" spans="1:2" x14ac:dyDescent="0.25">
      <c r="A584">
        <v>583</v>
      </c>
      <c r="B584" t="s">
        <v>585</v>
      </c>
    </row>
    <row r="585" spans="1:2" x14ac:dyDescent="0.25">
      <c r="A585">
        <v>584</v>
      </c>
      <c r="B585" t="s">
        <v>586</v>
      </c>
    </row>
    <row r="586" spans="1:2" x14ac:dyDescent="0.25">
      <c r="A586">
        <v>585</v>
      </c>
      <c r="B586" t="s">
        <v>587</v>
      </c>
    </row>
    <row r="587" spans="1:2" x14ac:dyDescent="0.25">
      <c r="A587">
        <v>586</v>
      </c>
      <c r="B587" t="s">
        <v>588</v>
      </c>
    </row>
    <row r="588" spans="1:2" x14ac:dyDescent="0.25">
      <c r="A588">
        <v>587</v>
      </c>
      <c r="B588" t="s">
        <v>589</v>
      </c>
    </row>
    <row r="589" spans="1:2" x14ac:dyDescent="0.25">
      <c r="A589">
        <v>588</v>
      </c>
      <c r="B589" t="s">
        <v>590</v>
      </c>
    </row>
    <row r="590" spans="1:2" x14ac:dyDescent="0.25">
      <c r="A590">
        <v>589</v>
      </c>
      <c r="B590" t="s">
        <v>591</v>
      </c>
    </row>
    <row r="591" spans="1:2" x14ac:dyDescent="0.25">
      <c r="A591">
        <v>590</v>
      </c>
      <c r="B591" t="s">
        <v>592</v>
      </c>
    </row>
    <row r="592" spans="1:2" x14ac:dyDescent="0.25">
      <c r="A592">
        <v>591</v>
      </c>
      <c r="B592" t="s">
        <v>593</v>
      </c>
    </row>
    <row r="593" spans="1:2" x14ac:dyDescent="0.25">
      <c r="A593">
        <v>592</v>
      </c>
      <c r="B593" t="s">
        <v>594</v>
      </c>
    </row>
    <row r="594" spans="1:2" x14ac:dyDescent="0.25">
      <c r="A594">
        <v>593</v>
      </c>
      <c r="B594" t="s">
        <v>595</v>
      </c>
    </row>
    <row r="595" spans="1:2" x14ac:dyDescent="0.25">
      <c r="A595">
        <v>594</v>
      </c>
      <c r="B595" t="s">
        <v>596</v>
      </c>
    </row>
    <row r="596" spans="1:2" x14ac:dyDescent="0.25">
      <c r="A596">
        <v>595</v>
      </c>
      <c r="B596" t="s">
        <v>597</v>
      </c>
    </row>
    <row r="597" spans="1:2" x14ac:dyDescent="0.25">
      <c r="A597">
        <v>596</v>
      </c>
      <c r="B597" t="s">
        <v>598</v>
      </c>
    </row>
    <row r="598" spans="1:2" x14ac:dyDescent="0.25">
      <c r="A598">
        <v>597</v>
      </c>
      <c r="B598" t="s">
        <v>599</v>
      </c>
    </row>
    <row r="599" spans="1:2" x14ac:dyDescent="0.25">
      <c r="A599">
        <v>598</v>
      </c>
      <c r="B599" t="s">
        <v>600</v>
      </c>
    </row>
    <row r="600" spans="1:2" x14ac:dyDescent="0.25">
      <c r="A600">
        <v>599</v>
      </c>
      <c r="B600" t="s">
        <v>601</v>
      </c>
    </row>
    <row r="601" spans="1:2" x14ac:dyDescent="0.25">
      <c r="A601">
        <v>600</v>
      </c>
      <c r="B601" t="s">
        <v>602</v>
      </c>
    </row>
    <row r="602" spans="1:2" x14ac:dyDescent="0.25">
      <c r="A602">
        <v>601</v>
      </c>
      <c r="B602" t="s">
        <v>603</v>
      </c>
    </row>
    <row r="603" spans="1:2" x14ac:dyDescent="0.25">
      <c r="A603">
        <v>602</v>
      </c>
      <c r="B603" t="s">
        <v>604</v>
      </c>
    </row>
    <row r="604" spans="1:2" x14ac:dyDescent="0.25">
      <c r="A604">
        <v>603</v>
      </c>
      <c r="B604" t="s">
        <v>605</v>
      </c>
    </row>
    <row r="605" spans="1:2" x14ac:dyDescent="0.25">
      <c r="A605">
        <v>604</v>
      </c>
      <c r="B605" t="s">
        <v>606</v>
      </c>
    </row>
    <row r="606" spans="1:2" x14ac:dyDescent="0.25">
      <c r="A606">
        <v>605</v>
      </c>
      <c r="B606" t="s">
        <v>607</v>
      </c>
    </row>
    <row r="607" spans="1:2" x14ac:dyDescent="0.25">
      <c r="A607">
        <v>606</v>
      </c>
      <c r="B607" t="s">
        <v>608</v>
      </c>
    </row>
    <row r="608" spans="1:2" x14ac:dyDescent="0.25">
      <c r="A608">
        <v>607</v>
      </c>
      <c r="B608" t="s">
        <v>609</v>
      </c>
    </row>
    <row r="609" spans="1:2" x14ac:dyDescent="0.25">
      <c r="A609">
        <v>608</v>
      </c>
      <c r="B609" t="s">
        <v>610</v>
      </c>
    </row>
    <row r="610" spans="1:2" x14ac:dyDescent="0.25">
      <c r="A610">
        <v>609</v>
      </c>
      <c r="B610" t="s">
        <v>611</v>
      </c>
    </row>
    <row r="611" spans="1:2" x14ac:dyDescent="0.25">
      <c r="A611">
        <v>610</v>
      </c>
      <c r="B611" t="s">
        <v>612</v>
      </c>
    </row>
    <row r="612" spans="1:2" x14ac:dyDescent="0.25">
      <c r="A612">
        <v>611</v>
      </c>
      <c r="B612" t="s">
        <v>613</v>
      </c>
    </row>
    <row r="613" spans="1:2" x14ac:dyDescent="0.25">
      <c r="A613">
        <v>612</v>
      </c>
      <c r="B613" t="s">
        <v>614</v>
      </c>
    </row>
    <row r="614" spans="1:2" x14ac:dyDescent="0.25">
      <c r="A614">
        <v>613</v>
      </c>
      <c r="B614" t="s">
        <v>615</v>
      </c>
    </row>
    <row r="615" spans="1:2" x14ac:dyDescent="0.25">
      <c r="A615">
        <v>614</v>
      </c>
      <c r="B615" t="s">
        <v>616</v>
      </c>
    </row>
    <row r="616" spans="1:2" x14ac:dyDescent="0.25">
      <c r="A616">
        <v>615</v>
      </c>
      <c r="B616" t="s">
        <v>617</v>
      </c>
    </row>
    <row r="617" spans="1:2" x14ac:dyDescent="0.25">
      <c r="A617">
        <v>616</v>
      </c>
      <c r="B617" t="s">
        <v>618</v>
      </c>
    </row>
    <row r="618" spans="1:2" x14ac:dyDescent="0.25">
      <c r="A618">
        <v>617</v>
      </c>
      <c r="B618" t="s">
        <v>619</v>
      </c>
    </row>
    <row r="619" spans="1:2" x14ac:dyDescent="0.25">
      <c r="A619">
        <v>618</v>
      </c>
      <c r="B619" t="s">
        <v>620</v>
      </c>
    </row>
    <row r="620" spans="1:2" x14ac:dyDescent="0.25">
      <c r="A620">
        <v>619</v>
      </c>
      <c r="B620" t="s">
        <v>621</v>
      </c>
    </row>
    <row r="621" spans="1:2" x14ac:dyDescent="0.25">
      <c r="A621">
        <v>620</v>
      </c>
      <c r="B621" t="s">
        <v>622</v>
      </c>
    </row>
    <row r="622" spans="1:2" x14ac:dyDescent="0.25">
      <c r="A622">
        <v>621</v>
      </c>
      <c r="B622" t="s">
        <v>623</v>
      </c>
    </row>
    <row r="623" spans="1:2" x14ac:dyDescent="0.25">
      <c r="A623">
        <v>622</v>
      </c>
      <c r="B623" t="s">
        <v>624</v>
      </c>
    </row>
    <row r="624" spans="1:2" x14ac:dyDescent="0.25">
      <c r="A624">
        <v>623</v>
      </c>
      <c r="B624" t="s">
        <v>625</v>
      </c>
    </row>
    <row r="625" spans="1:2" x14ac:dyDescent="0.25">
      <c r="A625">
        <v>624</v>
      </c>
      <c r="B625" t="s">
        <v>626</v>
      </c>
    </row>
    <row r="626" spans="1:2" x14ac:dyDescent="0.25">
      <c r="A626">
        <v>625</v>
      </c>
      <c r="B626" t="s">
        <v>627</v>
      </c>
    </row>
    <row r="627" spans="1:2" x14ac:dyDescent="0.25">
      <c r="A627">
        <v>626</v>
      </c>
      <c r="B627" t="s">
        <v>628</v>
      </c>
    </row>
    <row r="628" spans="1:2" x14ac:dyDescent="0.25">
      <c r="A628">
        <v>627</v>
      </c>
      <c r="B628" t="s">
        <v>629</v>
      </c>
    </row>
    <row r="629" spans="1:2" x14ac:dyDescent="0.25">
      <c r="A629">
        <v>628</v>
      </c>
      <c r="B629" t="s">
        <v>630</v>
      </c>
    </row>
    <row r="630" spans="1:2" x14ac:dyDescent="0.25">
      <c r="A630">
        <v>629</v>
      </c>
      <c r="B630" t="s">
        <v>631</v>
      </c>
    </row>
    <row r="631" spans="1:2" x14ac:dyDescent="0.25">
      <c r="A631">
        <v>630</v>
      </c>
      <c r="B631" t="s">
        <v>632</v>
      </c>
    </row>
    <row r="632" spans="1:2" x14ac:dyDescent="0.25">
      <c r="A632">
        <v>631</v>
      </c>
      <c r="B632" t="s">
        <v>633</v>
      </c>
    </row>
    <row r="633" spans="1:2" x14ac:dyDescent="0.25">
      <c r="A633">
        <v>632</v>
      </c>
      <c r="B633" t="s">
        <v>634</v>
      </c>
    </row>
    <row r="634" spans="1:2" x14ac:dyDescent="0.25">
      <c r="A634">
        <v>633</v>
      </c>
      <c r="B634" t="s">
        <v>635</v>
      </c>
    </row>
    <row r="635" spans="1:2" x14ac:dyDescent="0.25">
      <c r="A635">
        <v>634</v>
      </c>
      <c r="B635" t="s">
        <v>636</v>
      </c>
    </row>
    <row r="636" spans="1:2" x14ac:dyDescent="0.25">
      <c r="A636">
        <v>635</v>
      </c>
      <c r="B636" t="s">
        <v>637</v>
      </c>
    </row>
    <row r="637" spans="1:2" x14ac:dyDescent="0.25">
      <c r="A637">
        <v>636</v>
      </c>
      <c r="B637" t="s">
        <v>638</v>
      </c>
    </row>
    <row r="638" spans="1:2" x14ac:dyDescent="0.25">
      <c r="A638">
        <v>637</v>
      </c>
      <c r="B638" t="s">
        <v>639</v>
      </c>
    </row>
    <row r="639" spans="1:2" x14ac:dyDescent="0.25">
      <c r="A639">
        <v>638</v>
      </c>
      <c r="B639" t="s">
        <v>640</v>
      </c>
    </row>
    <row r="640" spans="1:2" x14ac:dyDescent="0.25">
      <c r="A640">
        <v>639</v>
      </c>
      <c r="B640" t="s">
        <v>641</v>
      </c>
    </row>
    <row r="641" spans="1:2" x14ac:dyDescent="0.25">
      <c r="A641">
        <v>640</v>
      </c>
      <c r="B641" t="s">
        <v>642</v>
      </c>
    </row>
    <row r="642" spans="1:2" x14ac:dyDescent="0.25">
      <c r="A642">
        <v>641</v>
      </c>
      <c r="B642" t="s">
        <v>643</v>
      </c>
    </row>
    <row r="643" spans="1:2" x14ac:dyDescent="0.25">
      <c r="A643">
        <v>642</v>
      </c>
      <c r="B643" t="s">
        <v>644</v>
      </c>
    </row>
    <row r="644" spans="1:2" x14ac:dyDescent="0.25">
      <c r="A644">
        <v>643</v>
      </c>
      <c r="B644" t="s">
        <v>645</v>
      </c>
    </row>
    <row r="645" spans="1:2" x14ac:dyDescent="0.25">
      <c r="A645">
        <v>644</v>
      </c>
      <c r="B645" t="s">
        <v>646</v>
      </c>
    </row>
    <row r="646" spans="1:2" x14ac:dyDescent="0.25">
      <c r="A646">
        <v>645</v>
      </c>
      <c r="B646" t="s">
        <v>647</v>
      </c>
    </row>
    <row r="647" spans="1:2" x14ac:dyDescent="0.25">
      <c r="A647">
        <v>646</v>
      </c>
      <c r="B647" t="s">
        <v>648</v>
      </c>
    </row>
    <row r="648" spans="1:2" x14ac:dyDescent="0.25">
      <c r="A648">
        <v>647</v>
      </c>
      <c r="B648" t="s">
        <v>649</v>
      </c>
    </row>
    <row r="649" spans="1:2" x14ac:dyDescent="0.25">
      <c r="A649">
        <v>648</v>
      </c>
      <c r="B649" t="s">
        <v>650</v>
      </c>
    </row>
    <row r="650" spans="1:2" x14ac:dyDescent="0.25">
      <c r="A650">
        <v>649</v>
      </c>
      <c r="B650" t="s">
        <v>651</v>
      </c>
    </row>
    <row r="651" spans="1:2" x14ac:dyDescent="0.25">
      <c r="A651">
        <v>650</v>
      </c>
      <c r="B651" t="s">
        <v>652</v>
      </c>
    </row>
    <row r="652" spans="1:2" x14ac:dyDescent="0.25">
      <c r="A652">
        <v>651</v>
      </c>
      <c r="B652" t="s">
        <v>653</v>
      </c>
    </row>
    <row r="653" spans="1:2" x14ac:dyDescent="0.25">
      <c r="A653">
        <v>652</v>
      </c>
      <c r="B653" t="s">
        <v>654</v>
      </c>
    </row>
    <row r="654" spans="1:2" x14ac:dyDescent="0.25">
      <c r="A654">
        <v>653</v>
      </c>
      <c r="B654" t="s">
        <v>655</v>
      </c>
    </row>
    <row r="655" spans="1:2" x14ac:dyDescent="0.25">
      <c r="A655">
        <v>654</v>
      </c>
      <c r="B655" t="s">
        <v>656</v>
      </c>
    </row>
    <row r="656" spans="1:2" x14ac:dyDescent="0.25">
      <c r="A656">
        <v>655</v>
      </c>
      <c r="B656" t="s">
        <v>657</v>
      </c>
    </row>
    <row r="657" spans="1:2" x14ac:dyDescent="0.25">
      <c r="A657">
        <v>656</v>
      </c>
      <c r="B657" t="s">
        <v>658</v>
      </c>
    </row>
    <row r="658" spans="1:2" x14ac:dyDescent="0.25">
      <c r="A658">
        <v>657</v>
      </c>
      <c r="B658" t="s">
        <v>659</v>
      </c>
    </row>
    <row r="659" spans="1:2" x14ac:dyDescent="0.25">
      <c r="A659">
        <v>658</v>
      </c>
      <c r="B659" t="s">
        <v>660</v>
      </c>
    </row>
    <row r="660" spans="1:2" x14ac:dyDescent="0.25">
      <c r="A660">
        <v>659</v>
      </c>
      <c r="B660" t="s">
        <v>661</v>
      </c>
    </row>
    <row r="661" spans="1:2" x14ac:dyDescent="0.25">
      <c r="A661">
        <v>660</v>
      </c>
      <c r="B661" t="s">
        <v>662</v>
      </c>
    </row>
    <row r="662" spans="1:2" x14ac:dyDescent="0.25">
      <c r="A662">
        <v>661</v>
      </c>
      <c r="B662" t="s">
        <v>663</v>
      </c>
    </row>
    <row r="663" spans="1:2" x14ac:dyDescent="0.25">
      <c r="A663">
        <v>662</v>
      </c>
      <c r="B663" t="s">
        <v>664</v>
      </c>
    </row>
    <row r="664" spans="1:2" x14ac:dyDescent="0.25">
      <c r="A664">
        <v>663</v>
      </c>
      <c r="B664" t="s">
        <v>665</v>
      </c>
    </row>
    <row r="665" spans="1:2" x14ac:dyDescent="0.25">
      <c r="A665">
        <v>664</v>
      </c>
      <c r="B665" t="s">
        <v>666</v>
      </c>
    </row>
    <row r="666" spans="1:2" x14ac:dyDescent="0.25">
      <c r="A666">
        <v>665</v>
      </c>
      <c r="B666" t="s">
        <v>667</v>
      </c>
    </row>
    <row r="667" spans="1:2" x14ac:dyDescent="0.25">
      <c r="A667">
        <v>666</v>
      </c>
      <c r="B667" t="s">
        <v>668</v>
      </c>
    </row>
    <row r="668" spans="1:2" x14ac:dyDescent="0.25">
      <c r="A668">
        <v>667</v>
      </c>
      <c r="B668" t="s">
        <v>669</v>
      </c>
    </row>
    <row r="669" spans="1:2" x14ac:dyDescent="0.25">
      <c r="A669">
        <v>668</v>
      </c>
      <c r="B669" t="s">
        <v>670</v>
      </c>
    </row>
    <row r="670" spans="1:2" x14ac:dyDescent="0.25">
      <c r="A670">
        <v>669</v>
      </c>
      <c r="B670" t="s">
        <v>671</v>
      </c>
    </row>
    <row r="671" spans="1:2" x14ac:dyDescent="0.25">
      <c r="A671">
        <v>670</v>
      </c>
      <c r="B671" t="s">
        <v>672</v>
      </c>
    </row>
    <row r="672" spans="1:2" x14ac:dyDescent="0.25">
      <c r="A672">
        <v>671</v>
      </c>
      <c r="B672" t="s">
        <v>673</v>
      </c>
    </row>
    <row r="673" spans="1:2" x14ac:dyDescent="0.25">
      <c r="A673">
        <v>672</v>
      </c>
      <c r="B673" t="s">
        <v>674</v>
      </c>
    </row>
    <row r="674" spans="1:2" x14ac:dyDescent="0.25">
      <c r="A674">
        <v>673</v>
      </c>
      <c r="B674" t="s">
        <v>675</v>
      </c>
    </row>
    <row r="675" spans="1:2" x14ac:dyDescent="0.25">
      <c r="A675">
        <v>674</v>
      </c>
      <c r="B675" t="s">
        <v>676</v>
      </c>
    </row>
    <row r="676" spans="1:2" x14ac:dyDescent="0.25">
      <c r="A676">
        <v>675</v>
      </c>
      <c r="B676" t="s">
        <v>677</v>
      </c>
    </row>
    <row r="677" spans="1:2" x14ac:dyDescent="0.25">
      <c r="A677">
        <v>676</v>
      </c>
      <c r="B677" t="s">
        <v>678</v>
      </c>
    </row>
    <row r="678" spans="1:2" x14ac:dyDescent="0.25">
      <c r="A678">
        <v>677</v>
      </c>
      <c r="B678" t="s">
        <v>679</v>
      </c>
    </row>
    <row r="679" spans="1:2" x14ac:dyDescent="0.25">
      <c r="A679">
        <v>678</v>
      </c>
      <c r="B679" t="s">
        <v>680</v>
      </c>
    </row>
    <row r="680" spans="1:2" x14ac:dyDescent="0.25">
      <c r="A680">
        <v>679</v>
      </c>
      <c r="B680" t="s">
        <v>681</v>
      </c>
    </row>
    <row r="681" spans="1:2" x14ac:dyDescent="0.25">
      <c r="A681">
        <v>680</v>
      </c>
      <c r="B681" t="s">
        <v>682</v>
      </c>
    </row>
    <row r="682" spans="1:2" x14ac:dyDescent="0.25">
      <c r="A682">
        <v>681</v>
      </c>
      <c r="B682" t="s">
        <v>683</v>
      </c>
    </row>
    <row r="683" spans="1:2" x14ac:dyDescent="0.25">
      <c r="A683">
        <v>682</v>
      </c>
      <c r="B683" t="s">
        <v>684</v>
      </c>
    </row>
    <row r="684" spans="1:2" x14ac:dyDescent="0.25">
      <c r="A684">
        <v>683</v>
      </c>
      <c r="B684" t="s">
        <v>685</v>
      </c>
    </row>
    <row r="685" spans="1:2" x14ac:dyDescent="0.25">
      <c r="A685">
        <v>684</v>
      </c>
      <c r="B685" t="s">
        <v>686</v>
      </c>
    </row>
    <row r="686" spans="1:2" x14ac:dyDescent="0.25">
      <c r="A686">
        <v>685</v>
      </c>
      <c r="B686" t="s">
        <v>687</v>
      </c>
    </row>
    <row r="687" spans="1:2" x14ac:dyDescent="0.25">
      <c r="A687">
        <v>686</v>
      </c>
      <c r="B687" t="s">
        <v>688</v>
      </c>
    </row>
    <row r="688" spans="1:2" x14ac:dyDescent="0.25">
      <c r="A688">
        <v>687</v>
      </c>
      <c r="B688" t="s">
        <v>689</v>
      </c>
    </row>
    <row r="689" spans="1:2" x14ac:dyDescent="0.25">
      <c r="A689">
        <v>688</v>
      </c>
      <c r="B689" t="s">
        <v>690</v>
      </c>
    </row>
    <row r="690" spans="1:2" x14ac:dyDescent="0.25">
      <c r="A690">
        <v>689</v>
      </c>
      <c r="B690" t="s">
        <v>691</v>
      </c>
    </row>
    <row r="691" spans="1:2" x14ac:dyDescent="0.25">
      <c r="A691">
        <v>690</v>
      </c>
      <c r="B691" t="s">
        <v>692</v>
      </c>
    </row>
    <row r="692" spans="1:2" x14ac:dyDescent="0.25">
      <c r="A692">
        <v>691</v>
      </c>
      <c r="B692" t="s">
        <v>693</v>
      </c>
    </row>
    <row r="693" spans="1:2" x14ac:dyDescent="0.25">
      <c r="A693">
        <v>692</v>
      </c>
      <c r="B693" t="s">
        <v>694</v>
      </c>
    </row>
    <row r="694" spans="1:2" x14ac:dyDescent="0.25">
      <c r="A694">
        <v>693</v>
      </c>
      <c r="B694" t="s">
        <v>695</v>
      </c>
    </row>
    <row r="695" spans="1:2" x14ac:dyDescent="0.25">
      <c r="A695">
        <v>694</v>
      </c>
      <c r="B695" t="s">
        <v>696</v>
      </c>
    </row>
    <row r="696" spans="1:2" x14ac:dyDescent="0.25">
      <c r="A696">
        <v>695</v>
      </c>
      <c r="B696" t="s">
        <v>697</v>
      </c>
    </row>
    <row r="697" spans="1:2" x14ac:dyDescent="0.25">
      <c r="A697">
        <v>696</v>
      </c>
      <c r="B697" t="s">
        <v>698</v>
      </c>
    </row>
    <row r="698" spans="1:2" x14ac:dyDescent="0.25">
      <c r="A698">
        <v>697</v>
      </c>
      <c r="B698" t="s">
        <v>699</v>
      </c>
    </row>
    <row r="699" spans="1:2" x14ac:dyDescent="0.25">
      <c r="A699">
        <v>698</v>
      </c>
      <c r="B699" t="s">
        <v>700</v>
      </c>
    </row>
    <row r="700" spans="1:2" x14ac:dyDescent="0.25">
      <c r="A700">
        <v>699</v>
      </c>
      <c r="B700" t="s">
        <v>701</v>
      </c>
    </row>
    <row r="701" spans="1:2" x14ac:dyDescent="0.25">
      <c r="A701">
        <v>700</v>
      </c>
      <c r="B701" t="s">
        <v>702</v>
      </c>
    </row>
    <row r="702" spans="1:2" x14ac:dyDescent="0.25">
      <c r="A702">
        <v>701</v>
      </c>
      <c r="B702" t="s">
        <v>703</v>
      </c>
    </row>
    <row r="703" spans="1:2" x14ac:dyDescent="0.25">
      <c r="A703">
        <v>702</v>
      </c>
      <c r="B703" t="s">
        <v>704</v>
      </c>
    </row>
    <row r="704" spans="1:2" x14ac:dyDescent="0.25">
      <c r="A704">
        <v>703</v>
      </c>
      <c r="B704" t="s">
        <v>705</v>
      </c>
    </row>
    <row r="705" spans="1:2" x14ac:dyDescent="0.25">
      <c r="A705">
        <v>704</v>
      </c>
      <c r="B705" t="s">
        <v>706</v>
      </c>
    </row>
    <row r="706" spans="1:2" x14ac:dyDescent="0.25">
      <c r="A706">
        <v>705</v>
      </c>
      <c r="B706" t="s">
        <v>707</v>
      </c>
    </row>
    <row r="707" spans="1:2" x14ac:dyDescent="0.25">
      <c r="A707">
        <v>706</v>
      </c>
      <c r="B707" t="s">
        <v>708</v>
      </c>
    </row>
    <row r="708" spans="1:2" x14ac:dyDescent="0.25">
      <c r="A708">
        <v>707</v>
      </c>
      <c r="B708" t="s">
        <v>709</v>
      </c>
    </row>
    <row r="709" spans="1:2" x14ac:dyDescent="0.25">
      <c r="A709">
        <v>708</v>
      </c>
      <c r="B709" t="s">
        <v>710</v>
      </c>
    </row>
    <row r="710" spans="1:2" x14ac:dyDescent="0.25">
      <c r="A710">
        <v>709</v>
      </c>
      <c r="B710" t="s">
        <v>711</v>
      </c>
    </row>
    <row r="711" spans="1:2" x14ac:dyDescent="0.25">
      <c r="A711">
        <v>710</v>
      </c>
      <c r="B711" t="s">
        <v>712</v>
      </c>
    </row>
    <row r="712" spans="1:2" x14ac:dyDescent="0.25">
      <c r="A712">
        <v>711</v>
      </c>
      <c r="B712" t="s">
        <v>713</v>
      </c>
    </row>
    <row r="713" spans="1:2" x14ac:dyDescent="0.25">
      <c r="A713">
        <v>712</v>
      </c>
      <c r="B713" t="s">
        <v>714</v>
      </c>
    </row>
    <row r="714" spans="1:2" x14ac:dyDescent="0.25">
      <c r="A714">
        <v>713</v>
      </c>
      <c r="B714" t="s">
        <v>715</v>
      </c>
    </row>
    <row r="715" spans="1:2" x14ac:dyDescent="0.25">
      <c r="A715">
        <v>714</v>
      </c>
      <c r="B715" t="s">
        <v>716</v>
      </c>
    </row>
    <row r="716" spans="1:2" x14ac:dyDescent="0.25">
      <c r="A716">
        <v>715</v>
      </c>
      <c r="B716" t="s">
        <v>717</v>
      </c>
    </row>
    <row r="717" spans="1:2" x14ac:dyDescent="0.25">
      <c r="A717">
        <v>716</v>
      </c>
      <c r="B717" t="s">
        <v>718</v>
      </c>
    </row>
    <row r="718" spans="1:2" x14ac:dyDescent="0.25">
      <c r="A718">
        <v>717</v>
      </c>
      <c r="B718" t="s">
        <v>719</v>
      </c>
    </row>
    <row r="719" spans="1:2" x14ac:dyDescent="0.25">
      <c r="A719">
        <v>718</v>
      </c>
      <c r="B719" t="s">
        <v>720</v>
      </c>
    </row>
    <row r="720" spans="1:2" x14ac:dyDescent="0.25">
      <c r="A720">
        <v>719</v>
      </c>
      <c r="B720" t="s">
        <v>721</v>
      </c>
    </row>
    <row r="721" spans="1:2" x14ac:dyDescent="0.25">
      <c r="A721">
        <v>720</v>
      </c>
      <c r="B721" t="s">
        <v>722</v>
      </c>
    </row>
    <row r="722" spans="1:2" x14ac:dyDescent="0.25">
      <c r="A722">
        <v>721</v>
      </c>
      <c r="B722" t="s">
        <v>723</v>
      </c>
    </row>
    <row r="723" spans="1:2" x14ac:dyDescent="0.25">
      <c r="A723">
        <v>722</v>
      </c>
      <c r="B723" t="s">
        <v>724</v>
      </c>
    </row>
    <row r="724" spans="1:2" x14ac:dyDescent="0.25">
      <c r="A724">
        <v>723</v>
      </c>
      <c r="B724" t="s">
        <v>725</v>
      </c>
    </row>
    <row r="725" spans="1:2" x14ac:dyDescent="0.25">
      <c r="A725">
        <v>724</v>
      </c>
      <c r="B725" t="s">
        <v>726</v>
      </c>
    </row>
    <row r="726" spans="1:2" x14ac:dyDescent="0.25">
      <c r="A726">
        <v>725</v>
      </c>
      <c r="B726" t="s">
        <v>727</v>
      </c>
    </row>
    <row r="727" spans="1:2" x14ac:dyDescent="0.25">
      <c r="A727">
        <v>726</v>
      </c>
      <c r="B727" t="s">
        <v>728</v>
      </c>
    </row>
    <row r="728" spans="1:2" x14ac:dyDescent="0.25">
      <c r="A728">
        <v>727</v>
      </c>
      <c r="B728" t="s">
        <v>729</v>
      </c>
    </row>
    <row r="729" spans="1:2" x14ac:dyDescent="0.25">
      <c r="A729">
        <v>728</v>
      </c>
      <c r="B729" t="s">
        <v>730</v>
      </c>
    </row>
    <row r="730" spans="1:2" x14ac:dyDescent="0.25">
      <c r="A730">
        <v>729</v>
      </c>
      <c r="B730" t="s">
        <v>731</v>
      </c>
    </row>
    <row r="731" spans="1:2" x14ac:dyDescent="0.25">
      <c r="A731">
        <v>730</v>
      </c>
      <c r="B731" t="s">
        <v>732</v>
      </c>
    </row>
    <row r="732" spans="1:2" x14ac:dyDescent="0.25">
      <c r="A732">
        <v>731</v>
      </c>
      <c r="B732" t="s">
        <v>733</v>
      </c>
    </row>
    <row r="733" spans="1:2" x14ac:dyDescent="0.25">
      <c r="A733">
        <v>732</v>
      </c>
      <c r="B733" t="s">
        <v>734</v>
      </c>
    </row>
    <row r="734" spans="1:2" x14ac:dyDescent="0.25">
      <c r="A734">
        <v>733</v>
      </c>
      <c r="B734" t="s">
        <v>735</v>
      </c>
    </row>
    <row r="735" spans="1:2" x14ac:dyDescent="0.25">
      <c r="A735">
        <v>734</v>
      </c>
      <c r="B735" t="s">
        <v>736</v>
      </c>
    </row>
    <row r="736" spans="1:2" x14ac:dyDescent="0.25">
      <c r="A736">
        <v>735</v>
      </c>
      <c r="B736" t="s">
        <v>737</v>
      </c>
    </row>
    <row r="737" spans="1:2" x14ac:dyDescent="0.25">
      <c r="A737">
        <v>736</v>
      </c>
      <c r="B737" t="s">
        <v>738</v>
      </c>
    </row>
    <row r="738" spans="1:2" x14ac:dyDescent="0.25">
      <c r="A738">
        <v>737</v>
      </c>
      <c r="B738" t="s">
        <v>739</v>
      </c>
    </row>
    <row r="739" spans="1:2" x14ac:dyDescent="0.25">
      <c r="A739">
        <v>738</v>
      </c>
      <c r="B739" t="s">
        <v>740</v>
      </c>
    </row>
    <row r="740" spans="1:2" x14ac:dyDescent="0.25">
      <c r="A740">
        <v>739</v>
      </c>
      <c r="B740" t="s">
        <v>741</v>
      </c>
    </row>
    <row r="741" spans="1:2" x14ac:dyDescent="0.25">
      <c r="A741">
        <v>740</v>
      </c>
      <c r="B741" t="s">
        <v>742</v>
      </c>
    </row>
    <row r="742" spans="1:2" x14ac:dyDescent="0.25">
      <c r="A742">
        <v>741</v>
      </c>
      <c r="B742" t="s">
        <v>743</v>
      </c>
    </row>
    <row r="743" spans="1:2" x14ac:dyDescent="0.25">
      <c r="A743">
        <v>742</v>
      </c>
      <c r="B743" t="s">
        <v>744</v>
      </c>
    </row>
    <row r="744" spans="1:2" x14ac:dyDescent="0.25">
      <c r="A744">
        <v>743</v>
      </c>
      <c r="B744" t="s">
        <v>745</v>
      </c>
    </row>
    <row r="745" spans="1:2" x14ac:dyDescent="0.25">
      <c r="A745">
        <v>744</v>
      </c>
      <c r="B745" t="s">
        <v>746</v>
      </c>
    </row>
    <row r="746" spans="1:2" x14ac:dyDescent="0.25">
      <c r="A746">
        <v>745</v>
      </c>
      <c r="B746" t="s">
        <v>747</v>
      </c>
    </row>
    <row r="747" spans="1:2" x14ac:dyDescent="0.25">
      <c r="A747">
        <v>746</v>
      </c>
      <c r="B747" t="s">
        <v>748</v>
      </c>
    </row>
    <row r="748" spans="1:2" x14ac:dyDescent="0.25">
      <c r="A748">
        <v>747</v>
      </c>
      <c r="B748" t="s">
        <v>749</v>
      </c>
    </row>
    <row r="749" spans="1:2" x14ac:dyDescent="0.25">
      <c r="A749">
        <v>748</v>
      </c>
      <c r="B749" t="s">
        <v>750</v>
      </c>
    </row>
    <row r="750" spans="1:2" x14ac:dyDescent="0.25">
      <c r="A750">
        <v>749</v>
      </c>
      <c r="B750" t="s">
        <v>751</v>
      </c>
    </row>
    <row r="751" spans="1:2" x14ac:dyDescent="0.25">
      <c r="A751">
        <v>750</v>
      </c>
      <c r="B751" t="s">
        <v>752</v>
      </c>
    </row>
    <row r="752" spans="1:2" x14ac:dyDescent="0.25">
      <c r="A752">
        <v>751</v>
      </c>
      <c r="B752" t="s">
        <v>753</v>
      </c>
    </row>
    <row r="753" spans="1:2" x14ac:dyDescent="0.25">
      <c r="A753">
        <v>752</v>
      </c>
      <c r="B753" t="s">
        <v>754</v>
      </c>
    </row>
    <row r="754" spans="1:2" x14ac:dyDescent="0.25">
      <c r="A754">
        <v>753</v>
      </c>
      <c r="B754" t="s">
        <v>755</v>
      </c>
    </row>
    <row r="755" spans="1:2" x14ac:dyDescent="0.25">
      <c r="A755">
        <v>754</v>
      </c>
      <c r="B755" t="s">
        <v>756</v>
      </c>
    </row>
    <row r="756" spans="1:2" x14ac:dyDescent="0.25">
      <c r="A756">
        <v>755</v>
      </c>
      <c r="B756" t="s">
        <v>757</v>
      </c>
    </row>
    <row r="757" spans="1:2" x14ac:dyDescent="0.25">
      <c r="A757">
        <v>756</v>
      </c>
      <c r="B757" t="s">
        <v>758</v>
      </c>
    </row>
    <row r="758" spans="1:2" x14ac:dyDescent="0.25">
      <c r="A758">
        <v>757</v>
      </c>
      <c r="B758" t="s">
        <v>759</v>
      </c>
    </row>
    <row r="759" spans="1:2" x14ac:dyDescent="0.25">
      <c r="A759">
        <v>758</v>
      </c>
      <c r="B759" t="s">
        <v>760</v>
      </c>
    </row>
    <row r="760" spans="1:2" x14ac:dyDescent="0.25">
      <c r="A760">
        <v>759</v>
      </c>
      <c r="B760" t="s">
        <v>761</v>
      </c>
    </row>
    <row r="761" spans="1:2" x14ac:dyDescent="0.25">
      <c r="A761">
        <v>760</v>
      </c>
      <c r="B761" t="s">
        <v>762</v>
      </c>
    </row>
    <row r="762" spans="1:2" x14ac:dyDescent="0.25">
      <c r="A762">
        <v>761</v>
      </c>
      <c r="B762" t="s">
        <v>763</v>
      </c>
    </row>
    <row r="763" spans="1:2" x14ac:dyDescent="0.25">
      <c r="A763">
        <v>762</v>
      </c>
      <c r="B763" t="s">
        <v>764</v>
      </c>
    </row>
    <row r="764" spans="1:2" x14ac:dyDescent="0.25">
      <c r="A764">
        <v>763</v>
      </c>
      <c r="B764" t="s">
        <v>765</v>
      </c>
    </row>
    <row r="765" spans="1:2" x14ac:dyDescent="0.25">
      <c r="A765">
        <v>764</v>
      </c>
      <c r="B765" t="s">
        <v>766</v>
      </c>
    </row>
    <row r="766" spans="1:2" x14ac:dyDescent="0.25">
      <c r="A766">
        <v>765</v>
      </c>
      <c r="B766" t="s">
        <v>767</v>
      </c>
    </row>
    <row r="767" spans="1:2" x14ac:dyDescent="0.25">
      <c r="A767">
        <v>766</v>
      </c>
      <c r="B767" t="s">
        <v>768</v>
      </c>
    </row>
    <row r="768" spans="1:2" x14ac:dyDescent="0.25">
      <c r="A768">
        <v>767</v>
      </c>
      <c r="B768" t="s">
        <v>769</v>
      </c>
    </row>
    <row r="769" spans="1:2" x14ac:dyDescent="0.25">
      <c r="A769">
        <v>768</v>
      </c>
      <c r="B769" t="s">
        <v>770</v>
      </c>
    </row>
    <row r="770" spans="1:2" x14ac:dyDescent="0.25">
      <c r="A770">
        <v>769</v>
      </c>
      <c r="B770" t="s">
        <v>771</v>
      </c>
    </row>
    <row r="771" spans="1:2" x14ac:dyDescent="0.25">
      <c r="A771">
        <v>770</v>
      </c>
      <c r="B771" t="s">
        <v>772</v>
      </c>
    </row>
    <row r="772" spans="1:2" x14ac:dyDescent="0.25">
      <c r="A772">
        <v>771</v>
      </c>
      <c r="B772" t="s">
        <v>773</v>
      </c>
    </row>
    <row r="773" spans="1:2" x14ac:dyDescent="0.25">
      <c r="A773">
        <v>772</v>
      </c>
      <c r="B773" t="s">
        <v>774</v>
      </c>
    </row>
    <row r="774" spans="1:2" x14ac:dyDescent="0.25">
      <c r="A774">
        <v>773</v>
      </c>
      <c r="B774" t="s">
        <v>775</v>
      </c>
    </row>
    <row r="775" spans="1:2" x14ac:dyDescent="0.25">
      <c r="A775">
        <v>774</v>
      </c>
      <c r="B775" t="s">
        <v>776</v>
      </c>
    </row>
    <row r="776" spans="1:2" x14ac:dyDescent="0.25">
      <c r="A776">
        <v>775</v>
      </c>
      <c r="B776" t="s">
        <v>777</v>
      </c>
    </row>
    <row r="777" spans="1:2" x14ac:dyDescent="0.25">
      <c r="A777">
        <v>776</v>
      </c>
      <c r="B777" t="s">
        <v>778</v>
      </c>
    </row>
    <row r="778" spans="1:2" x14ac:dyDescent="0.25">
      <c r="A778">
        <v>777</v>
      </c>
      <c r="B778" t="s">
        <v>779</v>
      </c>
    </row>
    <row r="779" spans="1:2" x14ac:dyDescent="0.25">
      <c r="A779">
        <v>778</v>
      </c>
      <c r="B779" t="s">
        <v>780</v>
      </c>
    </row>
    <row r="780" spans="1:2" x14ac:dyDescent="0.25">
      <c r="A780">
        <v>779</v>
      </c>
      <c r="B780" t="s">
        <v>781</v>
      </c>
    </row>
    <row r="781" spans="1:2" x14ac:dyDescent="0.25">
      <c r="A781">
        <v>780</v>
      </c>
      <c r="B781" t="s">
        <v>782</v>
      </c>
    </row>
    <row r="782" spans="1:2" x14ac:dyDescent="0.25">
      <c r="A782">
        <v>781</v>
      </c>
      <c r="B782" t="s">
        <v>783</v>
      </c>
    </row>
    <row r="783" spans="1:2" x14ac:dyDescent="0.25">
      <c r="A783">
        <v>782</v>
      </c>
      <c r="B783" t="s">
        <v>784</v>
      </c>
    </row>
    <row r="784" spans="1:2" x14ac:dyDescent="0.25">
      <c r="A784">
        <v>783</v>
      </c>
      <c r="B784" t="s">
        <v>785</v>
      </c>
    </row>
    <row r="785" spans="1:2" x14ac:dyDescent="0.25">
      <c r="A785">
        <v>784</v>
      </c>
      <c r="B785" t="s">
        <v>786</v>
      </c>
    </row>
    <row r="786" spans="1:2" x14ac:dyDescent="0.25">
      <c r="A786">
        <v>785</v>
      </c>
      <c r="B786" t="s">
        <v>787</v>
      </c>
    </row>
    <row r="787" spans="1:2" x14ac:dyDescent="0.25">
      <c r="A787">
        <v>786</v>
      </c>
      <c r="B787" t="s">
        <v>788</v>
      </c>
    </row>
    <row r="788" spans="1:2" x14ac:dyDescent="0.25">
      <c r="A788">
        <v>787</v>
      </c>
      <c r="B788" t="s">
        <v>789</v>
      </c>
    </row>
    <row r="789" spans="1:2" x14ac:dyDescent="0.25">
      <c r="A789">
        <v>788</v>
      </c>
      <c r="B789" t="s">
        <v>790</v>
      </c>
    </row>
    <row r="790" spans="1:2" x14ac:dyDescent="0.25">
      <c r="A790">
        <v>789</v>
      </c>
      <c r="B790" t="s">
        <v>791</v>
      </c>
    </row>
    <row r="791" spans="1:2" x14ac:dyDescent="0.25">
      <c r="A791">
        <v>790</v>
      </c>
      <c r="B791" t="s">
        <v>792</v>
      </c>
    </row>
    <row r="792" spans="1:2" x14ac:dyDescent="0.25">
      <c r="A792">
        <v>791</v>
      </c>
      <c r="B792" t="s">
        <v>793</v>
      </c>
    </row>
    <row r="793" spans="1:2" x14ac:dyDescent="0.25">
      <c r="A793">
        <v>792</v>
      </c>
      <c r="B793" t="s">
        <v>794</v>
      </c>
    </row>
    <row r="794" spans="1:2" x14ac:dyDescent="0.25">
      <c r="A794">
        <v>793</v>
      </c>
      <c r="B794" t="s">
        <v>795</v>
      </c>
    </row>
    <row r="795" spans="1:2" x14ac:dyDescent="0.25">
      <c r="A795">
        <v>794</v>
      </c>
      <c r="B795" t="s">
        <v>796</v>
      </c>
    </row>
    <row r="796" spans="1:2" x14ac:dyDescent="0.25">
      <c r="A796">
        <v>795</v>
      </c>
      <c r="B796" t="s">
        <v>797</v>
      </c>
    </row>
    <row r="797" spans="1:2" x14ac:dyDescent="0.25">
      <c r="A797">
        <v>796</v>
      </c>
      <c r="B797" t="s">
        <v>798</v>
      </c>
    </row>
    <row r="798" spans="1:2" x14ac:dyDescent="0.25">
      <c r="A798">
        <v>797</v>
      </c>
      <c r="B798" t="s">
        <v>799</v>
      </c>
    </row>
    <row r="799" spans="1:2" x14ac:dyDescent="0.25">
      <c r="A799">
        <v>798</v>
      </c>
      <c r="B799" t="s">
        <v>800</v>
      </c>
    </row>
    <row r="800" spans="1:2" x14ac:dyDescent="0.25">
      <c r="A800">
        <v>799</v>
      </c>
      <c r="B800" t="s">
        <v>801</v>
      </c>
    </row>
    <row r="801" spans="1:2" x14ac:dyDescent="0.25">
      <c r="A801">
        <v>800</v>
      </c>
      <c r="B801" t="s">
        <v>802</v>
      </c>
    </row>
    <row r="802" spans="1:2" x14ac:dyDescent="0.25">
      <c r="A802">
        <v>801</v>
      </c>
      <c r="B802" t="s">
        <v>803</v>
      </c>
    </row>
    <row r="803" spans="1:2" x14ac:dyDescent="0.25">
      <c r="A803">
        <v>802</v>
      </c>
      <c r="B803" t="s">
        <v>804</v>
      </c>
    </row>
    <row r="804" spans="1:2" x14ac:dyDescent="0.25">
      <c r="A804">
        <v>803</v>
      </c>
      <c r="B804" t="s">
        <v>805</v>
      </c>
    </row>
    <row r="805" spans="1:2" x14ac:dyDescent="0.25">
      <c r="A805">
        <v>804</v>
      </c>
      <c r="B805" t="s">
        <v>806</v>
      </c>
    </row>
    <row r="806" spans="1:2" x14ac:dyDescent="0.25">
      <c r="A806">
        <v>805</v>
      </c>
      <c r="B806" t="s">
        <v>807</v>
      </c>
    </row>
    <row r="807" spans="1:2" x14ac:dyDescent="0.25">
      <c r="A807">
        <v>806</v>
      </c>
      <c r="B807" t="s">
        <v>808</v>
      </c>
    </row>
    <row r="808" spans="1:2" x14ac:dyDescent="0.25">
      <c r="A808">
        <v>807</v>
      </c>
      <c r="B808" t="s">
        <v>809</v>
      </c>
    </row>
    <row r="809" spans="1:2" x14ac:dyDescent="0.25">
      <c r="A809">
        <v>808</v>
      </c>
      <c r="B809" t="s">
        <v>810</v>
      </c>
    </row>
    <row r="810" spans="1:2" x14ac:dyDescent="0.25">
      <c r="A810">
        <v>809</v>
      </c>
      <c r="B810" t="s">
        <v>811</v>
      </c>
    </row>
    <row r="811" spans="1:2" x14ac:dyDescent="0.25">
      <c r="A811">
        <v>810</v>
      </c>
      <c r="B811" t="s">
        <v>812</v>
      </c>
    </row>
    <row r="812" spans="1:2" x14ac:dyDescent="0.25">
      <c r="A812">
        <v>811</v>
      </c>
      <c r="B812" t="s">
        <v>813</v>
      </c>
    </row>
    <row r="813" spans="1:2" x14ac:dyDescent="0.25">
      <c r="A813">
        <v>812</v>
      </c>
      <c r="B813" t="s">
        <v>814</v>
      </c>
    </row>
    <row r="814" spans="1:2" x14ac:dyDescent="0.25">
      <c r="A814">
        <v>813</v>
      </c>
      <c r="B814" t="s">
        <v>815</v>
      </c>
    </row>
    <row r="815" spans="1:2" x14ac:dyDescent="0.25">
      <c r="A815">
        <v>814</v>
      </c>
      <c r="B815" t="s">
        <v>816</v>
      </c>
    </row>
    <row r="816" spans="1:2" x14ac:dyDescent="0.25">
      <c r="A816">
        <v>815</v>
      </c>
      <c r="B816" t="s">
        <v>817</v>
      </c>
    </row>
    <row r="817" spans="1:2" x14ac:dyDescent="0.25">
      <c r="A817">
        <v>816</v>
      </c>
      <c r="B817" t="s">
        <v>818</v>
      </c>
    </row>
    <row r="818" spans="1:2" x14ac:dyDescent="0.25">
      <c r="A818">
        <v>817</v>
      </c>
      <c r="B818" t="s">
        <v>819</v>
      </c>
    </row>
    <row r="819" spans="1:2" x14ac:dyDescent="0.25">
      <c r="A819">
        <v>818</v>
      </c>
      <c r="B819" t="s">
        <v>820</v>
      </c>
    </row>
    <row r="820" spans="1:2" x14ac:dyDescent="0.25">
      <c r="A820">
        <v>819</v>
      </c>
      <c r="B820" t="s">
        <v>821</v>
      </c>
    </row>
    <row r="821" spans="1:2" x14ac:dyDescent="0.25">
      <c r="A821">
        <v>820</v>
      </c>
      <c r="B821" t="s">
        <v>822</v>
      </c>
    </row>
    <row r="822" spans="1:2" x14ac:dyDescent="0.25">
      <c r="A822">
        <v>821</v>
      </c>
      <c r="B822" t="s">
        <v>823</v>
      </c>
    </row>
    <row r="823" spans="1:2" x14ac:dyDescent="0.25">
      <c r="A823">
        <v>822</v>
      </c>
      <c r="B823" t="s">
        <v>824</v>
      </c>
    </row>
    <row r="824" spans="1:2" x14ac:dyDescent="0.25">
      <c r="A824">
        <v>823</v>
      </c>
      <c r="B824" t="s">
        <v>825</v>
      </c>
    </row>
    <row r="825" spans="1:2" x14ac:dyDescent="0.25">
      <c r="A825">
        <v>824</v>
      </c>
      <c r="B825" t="s">
        <v>826</v>
      </c>
    </row>
    <row r="826" spans="1:2" x14ac:dyDescent="0.25">
      <c r="A826">
        <v>825</v>
      </c>
      <c r="B826" t="s">
        <v>827</v>
      </c>
    </row>
    <row r="827" spans="1:2" x14ac:dyDescent="0.25">
      <c r="A827">
        <v>826</v>
      </c>
      <c r="B827" t="s">
        <v>828</v>
      </c>
    </row>
    <row r="828" spans="1:2" x14ac:dyDescent="0.25">
      <c r="A828">
        <v>827</v>
      </c>
      <c r="B828" t="s">
        <v>829</v>
      </c>
    </row>
    <row r="829" spans="1:2" x14ac:dyDescent="0.25">
      <c r="A829">
        <v>828</v>
      </c>
      <c r="B829" t="s">
        <v>830</v>
      </c>
    </row>
    <row r="830" spans="1:2" x14ac:dyDescent="0.25">
      <c r="A830">
        <v>829</v>
      </c>
      <c r="B830" t="s">
        <v>831</v>
      </c>
    </row>
    <row r="831" spans="1:2" x14ac:dyDescent="0.25">
      <c r="A831">
        <v>830</v>
      </c>
      <c r="B831" t="s">
        <v>832</v>
      </c>
    </row>
    <row r="832" spans="1:2" x14ac:dyDescent="0.25">
      <c r="A832">
        <v>831</v>
      </c>
      <c r="B832" t="s">
        <v>833</v>
      </c>
    </row>
    <row r="833" spans="1:2" x14ac:dyDescent="0.25">
      <c r="A833">
        <v>832</v>
      </c>
      <c r="B833" t="s">
        <v>834</v>
      </c>
    </row>
    <row r="834" spans="1:2" x14ac:dyDescent="0.25">
      <c r="A834">
        <v>833</v>
      </c>
      <c r="B834" t="s">
        <v>835</v>
      </c>
    </row>
    <row r="835" spans="1:2" x14ac:dyDescent="0.25">
      <c r="A835">
        <v>834</v>
      </c>
      <c r="B835" t="s">
        <v>836</v>
      </c>
    </row>
    <row r="836" spans="1:2" x14ac:dyDescent="0.25">
      <c r="A836">
        <v>835</v>
      </c>
      <c r="B836" t="s">
        <v>837</v>
      </c>
    </row>
    <row r="837" spans="1:2" x14ac:dyDescent="0.25">
      <c r="A837">
        <v>836</v>
      </c>
      <c r="B837" t="s">
        <v>838</v>
      </c>
    </row>
    <row r="838" spans="1:2" x14ac:dyDescent="0.25">
      <c r="A838">
        <v>837</v>
      </c>
      <c r="B838" t="s">
        <v>839</v>
      </c>
    </row>
    <row r="839" spans="1:2" x14ac:dyDescent="0.25">
      <c r="A839">
        <v>838</v>
      </c>
      <c r="B839" t="s">
        <v>840</v>
      </c>
    </row>
    <row r="840" spans="1:2" x14ac:dyDescent="0.25">
      <c r="A840">
        <v>839</v>
      </c>
      <c r="B840" t="s">
        <v>841</v>
      </c>
    </row>
    <row r="841" spans="1:2" x14ac:dyDescent="0.25">
      <c r="A841">
        <v>840</v>
      </c>
      <c r="B841" t="s">
        <v>842</v>
      </c>
    </row>
    <row r="842" spans="1:2" x14ac:dyDescent="0.25">
      <c r="A842">
        <v>841</v>
      </c>
      <c r="B842" t="s">
        <v>843</v>
      </c>
    </row>
    <row r="843" spans="1:2" x14ac:dyDescent="0.25">
      <c r="A843">
        <v>842</v>
      </c>
      <c r="B843" t="s">
        <v>844</v>
      </c>
    </row>
    <row r="844" spans="1:2" x14ac:dyDescent="0.25">
      <c r="A844">
        <v>843</v>
      </c>
      <c r="B844" t="s">
        <v>845</v>
      </c>
    </row>
    <row r="845" spans="1:2" x14ac:dyDescent="0.25">
      <c r="A845">
        <v>844</v>
      </c>
      <c r="B845" t="s">
        <v>846</v>
      </c>
    </row>
    <row r="846" spans="1:2" x14ac:dyDescent="0.25">
      <c r="A846">
        <v>845</v>
      </c>
      <c r="B846" t="s">
        <v>847</v>
      </c>
    </row>
    <row r="847" spans="1:2" x14ac:dyDescent="0.25">
      <c r="A847">
        <v>846</v>
      </c>
      <c r="B847" t="s">
        <v>848</v>
      </c>
    </row>
    <row r="848" spans="1:2" x14ac:dyDescent="0.25">
      <c r="A848">
        <v>847</v>
      </c>
      <c r="B848" t="s">
        <v>849</v>
      </c>
    </row>
    <row r="849" spans="1:2" x14ac:dyDescent="0.25">
      <c r="A849">
        <v>848</v>
      </c>
      <c r="B849" t="s">
        <v>850</v>
      </c>
    </row>
    <row r="850" spans="1:2" x14ac:dyDescent="0.25">
      <c r="A850">
        <v>849</v>
      </c>
      <c r="B850" t="s">
        <v>851</v>
      </c>
    </row>
    <row r="851" spans="1:2" x14ac:dyDescent="0.25">
      <c r="A851">
        <v>850</v>
      </c>
      <c r="B851" t="s">
        <v>852</v>
      </c>
    </row>
    <row r="852" spans="1:2" x14ac:dyDescent="0.25">
      <c r="A852">
        <v>851</v>
      </c>
      <c r="B852" t="s">
        <v>853</v>
      </c>
    </row>
    <row r="853" spans="1:2" x14ac:dyDescent="0.25">
      <c r="A853">
        <v>852</v>
      </c>
      <c r="B853" t="s">
        <v>854</v>
      </c>
    </row>
    <row r="854" spans="1:2" x14ac:dyDescent="0.25">
      <c r="A854">
        <v>853</v>
      </c>
      <c r="B854" t="s">
        <v>855</v>
      </c>
    </row>
    <row r="855" spans="1:2" x14ac:dyDescent="0.25">
      <c r="A855">
        <v>854</v>
      </c>
      <c r="B855" t="s">
        <v>856</v>
      </c>
    </row>
    <row r="856" spans="1:2" x14ac:dyDescent="0.25">
      <c r="A856">
        <v>855</v>
      </c>
      <c r="B856" t="s">
        <v>857</v>
      </c>
    </row>
    <row r="857" spans="1:2" x14ac:dyDescent="0.25">
      <c r="A857">
        <v>856</v>
      </c>
      <c r="B857" t="s">
        <v>858</v>
      </c>
    </row>
    <row r="858" spans="1:2" x14ac:dyDescent="0.25">
      <c r="A858">
        <v>857</v>
      </c>
      <c r="B858" t="s">
        <v>859</v>
      </c>
    </row>
    <row r="859" spans="1:2" x14ac:dyDescent="0.25">
      <c r="A859">
        <v>858</v>
      </c>
      <c r="B859" t="s">
        <v>860</v>
      </c>
    </row>
    <row r="860" spans="1:2" x14ac:dyDescent="0.25">
      <c r="A860">
        <v>859</v>
      </c>
      <c r="B860" t="s">
        <v>861</v>
      </c>
    </row>
    <row r="861" spans="1:2" x14ac:dyDescent="0.25">
      <c r="A861">
        <v>860</v>
      </c>
      <c r="B861" t="s">
        <v>862</v>
      </c>
    </row>
    <row r="862" spans="1:2" x14ac:dyDescent="0.25">
      <c r="A862">
        <v>861</v>
      </c>
      <c r="B862" t="s">
        <v>863</v>
      </c>
    </row>
    <row r="863" spans="1:2" x14ac:dyDescent="0.25">
      <c r="A863">
        <v>862</v>
      </c>
      <c r="B863" t="s">
        <v>864</v>
      </c>
    </row>
    <row r="864" spans="1:2" x14ac:dyDescent="0.25">
      <c r="A864">
        <v>863</v>
      </c>
      <c r="B864" t="s">
        <v>865</v>
      </c>
    </row>
    <row r="865" spans="1:2" x14ac:dyDescent="0.25">
      <c r="A865">
        <v>864</v>
      </c>
      <c r="B865" t="s">
        <v>866</v>
      </c>
    </row>
    <row r="866" spans="1:2" x14ac:dyDescent="0.25">
      <c r="A866">
        <v>865</v>
      </c>
      <c r="B866" t="s">
        <v>867</v>
      </c>
    </row>
    <row r="867" spans="1:2" x14ac:dyDescent="0.25">
      <c r="A867">
        <v>866</v>
      </c>
      <c r="B867" t="s">
        <v>868</v>
      </c>
    </row>
    <row r="868" spans="1:2" x14ac:dyDescent="0.25">
      <c r="A868">
        <v>867</v>
      </c>
      <c r="B868" t="s">
        <v>869</v>
      </c>
    </row>
    <row r="869" spans="1:2" x14ac:dyDescent="0.25">
      <c r="A869">
        <v>868</v>
      </c>
      <c r="B869" t="s">
        <v>870</v>
      </c>
    </row>
    <row r="870" spans="1:2" x14ac:dyDescent="0.25">
      <c r="A870">
        <v>869</v>
      </c>
      <c r="B870" t="s">
        <v>871</v>
      </c>
    </row>
    <row r="871" spans="1:2" x14ac:dyDescent="0.25">
      <c r="A871">
        <v>870</v>
      </c>
      <c r="B871" t="s">
        <v>872</v>
      </c>
    </row>
    <row r="872" spans="1:2" x14ac:dyDescent="0.25">
      <c r="A872">
        <v>871</v>
      </c>
      <c r="B872" t="s">
        <v>873</v>
      </c>
    </row>
    <row r="873" spans="1:2" x14ac:dyDescent="0.25">
      <c r="A873">
        <v>872</v>
      </c>
      <c r="B873" t="s">
        <v>874</v>
      </c>
    </row>
    <row r="874" spans="1:2" x14ac:dyDescent="0.25">
      <c r="A874">
        <v>873</v>
      </c>
      <c r="B874" t="s">
        <v>875</v>
      </c>
    </row>
    <row r="875" spans="1:2" x14ac:dyDescent="0.25">
      <c r="A875">
        <v>874</v>
      </c>
      <c r="B875" t="s">
        <v>876</v>
      </c>
    </row>
    <row r="876" spans="1:2" x14ac:dyDescent="0.25">
      <c r="A876">
        <v>875</v>
      </c>
      <c r="B876" t="s">
        <v>877</v>
      </c>
    </row>
    <row r="877" spans="1:2" x14ac:dyDescent="0.25">
      <c r="A877">
        <v>876</v>
      </c>
      <c r="B877" t="s">
        <v>878</v>
      </c>
    </row>
    <row r="878" spans="1:2" x14ac:dyDescent="0.25">
      <c r="A878">
        <v>877</v>
      </c>
      <c r="B878" t="s">
        <v>879</v>
      </c>
    </row>
    <row r="879" spans="1:2" x14ac:dyDescent="0.25">
      <c r="A879">
        <v>878</v>
      </c>
      <c r="B879" t="s">
        <v>880</v>
      </c>
    </row>
    <row r="880" spans="1:2" x14ac:dyDescent="0.25">
      <c r="A880">
        <v>879</v>
      </c>
      <c r="B880" t="s">
        <v>881</v>
      </c>
    </row>
    <row r="881" spans="1:2" x14ac:dyDescent="0.25">
      <c r="A881">
        <v>880</v>
      </c>
      <c r="B881" t="s">
        <v>882</v>
      </c>
    </row>
    <row r="882" spans="1:2" x14ac:dyDescent="0.25">
      <c r="A882">
        <v>881</v>
      </c>
      <c r="B882" t="s">
        <v>883</v>
      </c>
    </row>
    <row r="883" spans="1:2" x14ac:dyDescent="0.25">
      <c r="A883">
        <v>882</v>
      </c>
      <c r="B883" t="s">
        <v>884</v>
      </c>
    </row>
    <row r="884" spans="1:2" x14ac:dyDescent="0.25">
      <c r="A884">
        <v>883</v>
      </c>
      <c r="B884" t="s">
        <v>885</v>
      </c>
    </row>
    <row r="885" spans="1:2" x14ac:dyDescent="0.25">
      <c r="A885">
        <v>884</v>
      </c>
      <c r="B885" t="s">
        <v>886</v>
      </c>
    </row>
    <row r="886" spans="1:2" x14ac:dyDescent="0.25">
      <c r="A886">
        <v>885</v>
      </c>
      <c r="B886" t="s">
        <v>887</v>
      </c>
    </row>
    <row r="887" spans="1:2" x14ac:dyDescent="0.25">
      <c r="A887">
        <v>886</v>
      </c>
      <c r="B887" t="s">
        <v>888</v>
      </c>
    </row>
    <row r="888" spans="1:2" x14ac:dyDescent="0.25">
      <c r="A888">
        <v>887</v>
      </c>
      <c r="B888" t="s">
        <v>889</v>
      </c>
    </row>
    <row r="889" spans="1:2" x14ac:dyDescent="0.25">
      <c r="A889">
        <v>888</v>
      </c>
      <c r="B889" t="s">
        <v>890</v>
      </c>
    </row>
    <row r="890" spans="1:2" x14ac:dyDescent="0.25">
      <c r="A890">
        <v>889</v>
      </c>
      <c r="B890" t="s">
        <v>891</v>
      </c>
    </row>
    <row r="891" spans="1:2" x14ac:dyDescent="0.25">
      <c r="A891">
        <v>890</v>
      </c>
      <c r="B891" t="s">
        <v>892</v>
      </c>
    </row>
    <row r="892" spans="1:2" x14ac:dyDescent="0.25">
      <c r="A892">
        <v>891</v>
      </c>
      <c r="B892" t="s">
        <v>893</v>
      </c>
    </row>
    <row r="893" spans="1:2" x14ac:dyDescent="0.25">
      <c r="A893">
        <v>892</v>
      </c>
      <c r="B893" t="s">
        <v>894</v>
      </c>
    </row>
    <row r="894" spans="1:2" x14ac:dyDescent="0.25">
      <c r="A894">
        <v>893</v>
      </c>
      <c r="B894" t="s">
        <v>895</v>
      </c>
    </row>
    <row r="895" spans="1:2" x14ac:dyDescent="0.25">
      <c r="A895">
        <v>894</v>
      </c>
      <c r="B895" t="s">
        <v>896</v>
      </c>
    </row>
    <row r="896" spans="1:2" x14ac:dyDescent="0.25">
      <c r="A896">
        <v>895</v>
      </c>
      <c r="B896" t="s">
        <v>897</v>
      </c>
    </row>
    <row r="897" spans="1:2" x14ac:dyDescent="0.25">
      <c r="A897">
        <v>896</v>
      </c>
      <c r="B897" t="s">
        <v>898</v>
      </c>
    </row>
    <row r="898" spans="1:2" x14ac:dyDescent="0.25">
      <c r="A898">
        <v>897</v>
      </c>
      <c r="B898" t="s">
        <v>899</v>
      </c>
    </row>
    <row r="899" spans="1:2" x14ac:dyDescent="0.25">
      <c r="A899">
        <v>898</v>
      </c>
      <c r="B899" t="s">
        <v>900</v>
      </c>
    </row>
    <row r="900" spans="1:2" x14ac:dyDescent="0.25">
      <c r="A900">
        <v>899</v>
      </c>
      <c r="B900" t="s">
        <v>901</v>
      </c>
    </row>
    <row r="901" spans="1:2" x14ac:dyDescent="0.25">
      <c r="A901">
        <v>900</v>
      </c>
      <c r="B901" t="s">
        <v>902</v>
      </c>
    </row>
    <row r="902" spans="1:2" x14ac:dyDescent="0.25">
      <c r="A902">
        <v>901</v>
      </c>
      <c r="B902" t="s">
        <v>903</v>
      </c>
    </row>
    <row r="903" spans="1:2" x14ac:dyDescent="0.25">
      <c r="A903">
        <v>902</v>
      </c>
      <c r="B903" t="s">
        <v>904</v>
      </c>
    </row>
    <row r="904" spans="1:2" x14ac:dyDescent="0.25">
      <c r="A904">
        <v>903</v>
      </c>
      <c r="B904" t="s">
        <v>905</v>
      </c>
    </row>
    <row r="905" spans="1:2" x14ac:dyDescent="0.25">
      <c r="A905">
        <v>904</v>
      </c>
      <c r="B905" t="s">
        <v>906</v>
      </c>
    </row>
    <row r="906" spans="1:2" x14ac:dyDescent="0.25">
      <c r="A906">
        <v>905</v>
      </c>
      <c r="B906" t="s">
        <v>907</v>
      </c>
    </row>
    <row r="907" spans="1:2" x14ac:dyDescent="0.25">
      <c r="A907">
        <v>906</v>
      </c>
      <c r="B907" t="s">
        <v>908</v>
      </c>
    </row>
    <row r="908" spans="1:2" x14ac:dyDescent="0.25">
      <c r="A908">
        <v>907</v>
      </c>
      <c r="B908" t="s">
        <v>909</v>
      </c>
    </row>
    <row r="909" spans="1:2" x14ac:dyDescent="0.25">
      <c r="A909">
        <v>908</v>
      </c>
      <c r="B909" t="s">
        <v>910</v>
      </c>
    </row>
    <row r="910" spans="1:2" x14ac:dyDescent="0.25">
      <c r="A910">
        <v>909</v>
      </c>
      <c r="B910" t="s">
        <v>911</v>
      </c>
    </row>
    <row r="911" spans="1:2" x14ac:dyDescent="0.25">
      <c r="A911">
        <v>910</v>
      </c>
      <c r="B911" t="s">
        <v>912</v>
      </c>
    </row>
    <row r="912" spans="1:2" x14ac:dyDescent="0.25">
      <c r="A912">
        <v>911</v>
      </c>
      <c r="B912" t="s">
        <v>913</v>
      </c>
    </row>
    <row r="913" spans="1:2" x14ac:dyDescent="0.25">
      <c r="A913">
        <v>912</v>
      </c>
      <c r="B913" t="s">
        <v>914</v>
      </c>
    </row>
    <row r="914" spans="1:2" x14ac:dyDescent="0.25">
      <c r="A914">
        <v>913</v>
      </c>
      <c r="B914" t="s">
        <v>915</v>
      </c>
    </row>
    <row r="915" spans="1:2" x14ac:dyDescent="0.25">
      <c r="A915">
        <v>914</v>
      </c>
      <c r="B915" t="s">
        <v>916</v>
      </c>
    </row>
    <row r="916" spans="1:2" x14ac:dyDescent="0.25">
      <c r="A916">
        <v>915</v>
      </c>
      <c r="B916" t="s">
        <v>917</v>
      </c>
    </row>
    <row r="917" spans="1:2" x14ac:dyDescent="0.25">
      <c r="A917">
        <v>916</v>
      </c>
      <c r="B917" t="s">
        <v>918</v>
      </c>
    </row>
    <row r="918" spans="1:2" x14ac:dyDescent="0.25">
      <c r="A918">
        <v>917</v>
      </c>
      <c r="B918" t="s">
        <v>919</v>
      </c>
    </row>
    <row r="919" spans="1:2" x14ac:dyDescent="0.25">
      <c r="A919">
        <v>918</v>
      </c>
      <c r="B919" t="s">
        <v>920</v>
      </c>
    </row>
    <row r="920" spans="1:2" x14ac:dyDescent="0.25">
      <c r="A920">
        <v>919</v>
      </c>
      <c r="B920" t="s">
        <v>921</v>
      </c>
    </row>
    <row r="921" spans="1:2" x14ac:dyDescent="0.25">
      <c r="A921">
        <v>920</v>
      </c>
      <c r="B921" t="s">
        <v>922</v>
      </c>
    </row>
    <row r="922" spans="1:2" x14ac:dyDescent="0.25">
      <c r="A922">
        <v>921</v>
      </c>
      <c r="B922" t="s">
        <v>923</v>
      </c>
    </row>
    <row r="923" spans="1:2" x14ac:dyDescent="0.25">
      <c r="A923">
        <v>922</v>
      </c>
      <c r="B923" t="s">
        <v>924</v>
      </c>
    </row>
    <row r="924" spans="1:2" x14ac:dyDescent="0.25">
      <c r="A924">
        <v>923</v>
      </c>
      <c r="B924" t="s">
        <v>925</v>
      </c>
    </row>
    <row r="925" spans="1:2" x14ac:dyDescent="0.25">
      <c r="A925">
        <v>924</v>
      </c>
      <c r="B925" t="s">
        <v>926</v>
      </c>
    </row>
    <row r="926" spans="1:2" x14ac:dyDescent="0.25">
      <c r="A926">
        <v>925</v>
      </c>
      <c r="B926" t="s">
        <v>927</v>
      </c>
    </row>
    <row r="927" spans="1:2" x14ac:dyDescent="0.25">
      <c r="A927">
        <v>926</v>
      </c>
      <c r="B927" t="s">
        <v>928</v>
      </c>
    </row>
    <row r="928" spans="1:2" x14ac:dyDescent="0.25">
      <c r="A928">
        <v>927</v>
      </c>
      <c r="B928" t="s">
        <v>929</v>
      </c>
    </row>
    <row r="929" spans="1:2" x14ac:dyDescent="0.25">
      <c r="A929">
        <v>928</v>
      </c>
      <c r="B929" t="s">
        <v>930</v>
      </c>
    </row>
    <row r="930" spans="1:2" x14ac:dyDescent="0.25">
      <c r="A930">
        <v>929</v>
      </c>
      <c r="B930" t="s">
        <v>931</v>
      </c>
    </row>
    <row r="931" spans="1:2" x14ac:dyDescent="0.25">
      <c r="A931">
        <v>930</v>
      </c>
      <c r="B931" t="s">
        <v>932</v>
      </c>
    </row>
    <row r="932" spans="1:2" x14ac:dyDescent="0.25">
      <c r="A932">
        <v>931</v>
      </c>
      <c r="B932" t="s">
        <v>933</v>
      </c>
    </row>
    <row r="933" spans="1:2" x14ac:dyDescent="0.25">
      <c r="A933">
        <v>932</v>
      </c>
      <c r="B933" t="s">
        <v>934</v>
      </c>
    </row>
    <row r="934" spans="1:2" x14ac:dyDescent="0.25">
      <c r="A934">
        <v>933</v>
      </c>
      <c r="B934" t="s">
        <v>935</v>
      </c>
    </row>
    <row r="935" spans="1:2" x14ac:dyDescent="0.25">
      <c r="A935">
        <v>934</v>
      </c>
      <c r="B935" t="s">
        <v>936</v>
      </c>
    </row>
    <row r="936" spans="1:2" x14ac:dyDescent="0.25">
      <c r="A936">
        <v>935</v>
      </c>
      <c r="B936" t="s">
        <v>937</v>
      </c>
    </row>
    <row r="937" spans="1:2" x14ac:dyDescent="0.25">
      <c r="A937">
        <v>936</v>
      </c>
      <c r="B937" t="s">
        <v>938</v>
      </c>
    </row>
    <row r="938" spans="1:2" x14ac:dyDescent="0.25">
      <c r="A938">
        <v>937</v>
      </c>
      <c r="B938" t="s">
        <v>939</v>
      </c>
    </row>
    <row r="939" spans="1:2" x14ac:dyDescent="0.25">
      <c r="A939">
        <v>938</v>
      </c>
      <c r="B939" t="s">
        <v>940</v>
      </c>
    </row>
    <row r="940" spans="1:2" x14ac:dyDescent="0.25">
      <c r="A940">
        <v>939</v>
      </c>
      <c r="B940" t="s">
        <v>941</v>
      </c>
    </row>
    <row r="941" spans="1:2" x14ac:dyDescent="0.25">
      <c r="A941">
        <v>940</v>
      </c>
      <c r="B941" t="s">
        <v>942</v>
      </c>
    </row>
    <row r="942" spans="1:2" x14ac:dyDescent="0.25">
      <c r="A942">
        <v>941</v>
      </c>
      <c r="B942" t="s">
        <v>943</v>
      </c>
    </row>
    <row r="943" spans="1:2" x14ac:dyDescent="0.25">
      <c r="A943">
        <v>942</v>
      </c>
      <c r="B943" t="s">
        <v>944</v>
      </c>
    </row>
    <row r="944" spans="1:2" x14ac:dyDescent="0.25">
      <c r="A944">
        <v>943</v>
      </c>
      <c r="B944" t="s">
        <v>945</v>
      </c>
    </row>
    <row r="945" spans="1:2" x14ac:dyDescent="0.25">
      <c r="A945">
        <v>944</v>
      </c>
      <c r="B945" t="s">
        <v>946</v>
      </c>
    </row>
    <row r="946" spans="1:2" x14ac:dyDescent="0.25">
      <c r="A946">
        <v>945</v>
      </c>
      <c r="B946" t="s">
        <v>947</v>
      </c>
    </row>
    <row r="947" spans="1:2" x14ac:dyDescent="0.25">
      <c r="A947">
        <v>946</v>
      </c>
      <c r="B947" t="s">
        <v>948</v>
      </c>
    </row>
    <row r="948" spans="1:2" x14ac:dyDescent="0.25">
      <c r="A948">
        <v>947</v>
      </c>
      <c r="B948" t="s">
        <v>949</v>
      </c>
    </row>
    <row r="949" spans="1:2" x14ac:dyDescent="0.25">
      <c r="A949">
        <v>948</v>
      </c>
      <c r="B949" t="s">
        <v>950</v>
      </c>
    </row>
    <row r="950" spans="1:2" x14ac:dyDescent="0.25">
      <c r="A950">
        <v>949</v>
      </c>
      <c r="B950" t="s">
        <v>951</v>
      </c>
    </row>
    <row r="951" spans="1:2" x14ac:dyDescent="0.25">
      <c r="A951">
        <v>950</v>
      </c>
      <c r="B951" t="s">
        <v>952</v>
      </c>
    </row>
    <row r="952" spans="1:2" x14ac:dyDescent="0.25">
      <c r="A952">
        <v>951</v>
      </c>
      <c r="B952" t="s">
        <v>953</v>
      </c>
    </row>
    <row r="953" spans="1:2" x14ac:dyDescent="0.25">
      <c r="A953">
        <v>952</v>
      </c>
      <c r="B953" t="s">
        <v>954</v>
      </c>
    </row>
    <row r="954" spans="1:2" x14ac:dyDescent="0.25">
      <c r="A954">
        <v>953</v>
      </c>
      <c r="B954" t="s">
        <v>955</v>
      </c>
    </row>
    <row r="955" spans="1:2" x14ac:dyDescent="0.25">
      <c r="A955">
        <v>954</v>
      </c>
      <c r="B955" t="s">
        <v>956</v>
      </c>
    </row>
    <row r="956" spans="1:2" x14ac:dyDescent="0.25">
      <c r="A956">
        <v>955</v>
      </c>
      <c r="B956" t="s">
        <v>957</v>
      </c>
    </row>
    <row r="957" spans="1:2" x14ac:dyDescent="0.25">
      <c r="A957">
        <v>956</v>
      </c>
      <c r="B957" t="s">
        <v>958</v>
      </c>
    </row>
    <row r="958" spans="1:2" x14ac:dyDescent="0.25">
      <c r="A958">
        <v>957</v>
      </c>
      <c r="B958" t="s">
        <v>959</v>
      </c>
    </row>
    <row r="959" spans="1:2" x14ac:dyDescent="0.25">
      <c r="A959">
        <v>958</v>
      </c>
      <c r="B959" t="s">
        <v>960</v>
      </c>
    </row>
    <row r="960" spans="1:2" x14ac:dyDescent="0.25">
      <c r="A960">
        <v>959</v>
      </c>
      <c r="B960" t="s">
        <v>961</v>
      </c>
    </row>
    <row r="961" spans="1:2" x14ac:dyDescent="0.25">
      <c r="A961">
        <v>960</v>
      </c>
      <c r="B961" t="s">
        <v>962</v>
      </c>
    </row>
    <row r="962" spans="1:2" x14ac:dyDescent="0.25">
      <c r="A962">
        <v>961</v>
      </c>
      <c r="B962" t="s">
        <v>963</v>
      </c>
    </row>
    <row r="963" spans="1:2" x14ac:dyDescent="0.25">
      <c r="A963">
        <v>962</v>
      </c>
      <c r="B963" t="s">
        <v>964</v>
      </c>
    </row>
    <row r="964" spans="1:2" x14ac:dyDescent="0.25">
      <c r="A964">
        <v>963</v>
      </c>
      <c r="B964" t="s">
        <v>965</v>
      </c>
    </row>
    <row r="965" spans="1:2" x14ac:dyDescent="0.25">
      <c r="A965">
        <v>964</v>
      </c>
      <c r="B965" t="s">
        <v>966</v>
      </c>
    </row>
    <row r="966" spans="1:2" x14ac:dyDescent="0.25">
      <c r="A966">
        <v>965</v>
      </c>
      <c r="B966" t="s">
        <v>967</v>
      </c>
    </row>
    <row r="967" spans="1:2" x14ac:dyDescent="0.25">
      <c r="A967">
        <v>966</v>
      </c>
      <c r="B967" t="s">
        <v>968</v>
      </c>
    </row>
    <row r="968" spans="1:2" x14ac:dyDescent="0.25">
      <c r="A968">
        <v>967</v>
      </c>
      <c r="B968" t="s">
        <v>969</v>
      </c>
    </row>
    <row r="969" spans="1:2" x14ac:dyDescent="0.25">
      <c r="A969">
        <v>968</v>
      </c>
      <c r="B969" t="s">
        <v>970</v>
      </c>
    </row>
    <row r="970" spans="1:2" x14ac:dyDescent="0.25">
      <c r="A970">
        <v>969</v>
      </c>
      <c r="B970" t="s">
        <v>971</v>
      </c>
    </row>
    <row r="971" spans="1:2" x14ac:dyDescent="0.25">
      <c r="A971">
        <v>970</v>
      </c>
      <c r="B971" t="s">
        <v>972</v>
      </c>
    </row>
    <row r="972" spans="1:2" x14ac:dyDescent="0.25">
      <c r="A972">
        <v>971</v>
      </c>
      <c r="B972" t="s">
        <v>973</v>
      </c>
    </row>
    <row r="973" spans="1:2" x14ac:dyDescent="0.25">
      <c r="A973">
        <v>972</v>
      </c>
      <c r="B973" t="s">
        <v>974</v>
      </c>
    </row>
    <row r="974" spans="1:2" x14ac:dyDescent="0.25">
      <c r="A974">
        <v>973</v>
      </c>
      <c r="B974" t="s">
        <v>975</v>
      </c>
    </row>
    <row r="975" spans="1:2" x14ac:dyDescent="0.25">
      <c r="A975">
        <v>974</v>
      </c>
      <c r="B975" t="s">
        <v>976</v>
      </c>
    </row>
    <row r="976" spans="1:2" x14ac:dyDescent="0.25">
      <c r="A976">
        <v>975</v>
      </c>
      <c r="B976" t="s">
        <v>977</v>
      </c>
    </row>
    <row r="977" spans="1:2" x14ac:dyDescent="0.25">
      <c r="A977">
        <v>976</v>
      </c>
      <c r="B977" t="s">
        <v>978</v>
      </c>
    </row>
    <row r="978" spans="1:2" x14ac:dyDescent="0.25">
      <c r="A978">
        <v>977</v>
      </c>
      <c r="B978" t="s">
        <v>979</v>
      </c>
    </row>
    <row r="979" spans="1:2" x14ac:dyDescent="0.25">
      <c r="A979">
        <v>978</v>
      </c>
      <c r="B979" t="s">
        <v>980</v>
      </c>
    </row>
    <row r="980" spans="1:2" x14ac:dyDescent="0.25">
      <c r="A980">
        <v>979</v>
      </c>
      <c r="B980" t="s">
        <v>981</v>
      </c>
    </row>
    <row r="981" spans="1:2" x14ac:dyDescent="0.25">
      <c r="A981">
        <v>980</v>
      </c>
      <c r="B981" t="s">
        <v>982</v>
      </c>
    </row>
    <row r="982" spans="1:2" x14ac:dyDescent="0.25">
      <c r="A982">
        <v>981</v>
      </c>
      <c r="B982" t="s">
        <v>983</v>
      </c>
    </row>
    <row r="983" spans="1:2" x14ac:dyDescent="0.25">
      <c r="A983">
        <v>982</v>
      </c>
      <c r="B983" t="s">
        <v>984</v>
      </c>
    </row>
    <row r="984" spans="1:2" x14ac:dyDescent="0.25">
      <c r="A984">
        <v>983</v>
      </c>
      <c r="B984" t="s">
        <v>985</v>
      </c>
    </row>
    <row r="985" spans="1:2" x14ac:dyDescent="0.25">
      <c r="A985">
        <v>984</v>
      </c>
      <c r="B985" t="s">
        <v>986</v>
      </c>
    </row>
    <row r="986" spans="1:2" x14ac:dyDescent="0.25">
      <c r="A986">
        <v>985</v>
      </c>
      <c r="B986" t="s">
        <v>987</v>
      </c>
    </row>
    <row r="987" spans="1:2" x14ac:dyDescent="0.25">
      <c r="A987">
        <v>986</v>
      </c>
      <c r="B987" t="s">
        <v>988</v>
      </c>
    </row>
    <row r="988" spans="1:2" x14ac:dyDescent="0.25">
      <c r="A988">
        <v>987</v>
      </c>
      <c r="B988" t="s">
        <v>989</v>
      </c>
    </row>
    <row r="989" spans="1:2" x14ac:dyDescent="0.25">
      <c r="A989">
        <v>988</v>
      </c>
      <c r="B989" t="s">
        <v>990</v>
      </c>
    </row>
    <row r="990" spans="1:2" x14ac:dyDescent="0.25">
      <c r="A990">
        <v>989</v>
      </c>
      <c r="B990" t="s">
        <v>991</v>
      </c>
    </row>
    <row r="991" spans="1:2" x14ac:dyDescent="0.25">
      <c r="A991">
        <v>990</v>
      </c>
      <c r="B991" t="s">
        <v>992</v>
      </c>
    </row>
    <row r="992" spans="1:2" x14ac:dyDescent="0.25">
      <c r="A992">
        <v>991</v>
      </c>
      <c r="B992" t="s">
        <v>993</v>
      </c>
    </row>
    <row r="993" spans="1:2" x14ac:dyDescent="0.25">
      <c r="A993">
        <v>992</v>
      </c>
      <c r="B993" t="s">
        <v>994</v>
      </c>
    </row>
    <row r="994" spans="1:2" x14ac:dyDescent="0.25">
      <c r="A994">
        <v>993</v>
      </c>
      <c r="B994" t="s">
        <v>995</v>
      </c>
    </row>
    <row r="995" spans="1:2" x14ac:dyDescent="0.25">
      <c r="A995">
        <v>994</v>
      </c>
      <c r="B995" t="s">
        <v>996</v>
      </c>
    </row>
    <row r="996" spans="1:2" x14ac:dyDescent="0.25">
      <c r="A996">
        <v>995</v>
      </c>
      <c r="B996" t="s">
        <v>997</v>
      </c>
    </row>
    <row r="997" spans="1:2" x14ac:dyDescent="0.25">
      <c r="A997">
        <v>996</v>
      </c>
      <c r="B997" t="s">
        <v>998</v>
      </c>
    </row>
    <row r="998" spans="1:2" x14ac:dyDescent="0.25">
      <c r="A998">
        <v>997</v>
      </c>
      <c r="B998" t="s">
        <v>999</v>
      </c>
    </row>
    <row r="999" spans="1:2" x14ac:dyDescent="0.25">
      <c r="A999">
        <v>998</v>
      </c>
      <c r="B999" t="s">
        <v>1000</v>
      </c>
    </row>
    <row r="1000" spans="1:2" x14ac:dyDescent="0.25">
      <c r="A1000">
        <v>999</v>
      </c>
      <c r="B1000" t="s">
        <v>1001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7"/>
  <sheetViews>
    <sheetView topLeftCell="B46" workbookViewId="0">
      <selection activeCell="C74" sqref="C74"/>
    </sheetView>
  </sheetViews>
  <sheetFormatPr defaultRowHeight="15" x14ac:dyDescent="0.25"/>
  <cols>
    <col min="1" max="1" width="140.7109375" style="1" hidden="1" customWidth="1"/>
    <col min="2" max="2" width="15.5703125" style="1" bestFit="1" customWidth="1"/>
    <col min="3" max="3" width="132.85546875" style="1" bestFit="1" customWidth="1"/>
    <col min="4" max="4" width="19.5703125" style="1" hidden="1" customWidth="1"/>
    <col min="5" max="5" width="27.7109375" style="1" hidden="1" customWidth="1"/>
    <col min="6" max="6" width="88.5703125" style="1" hidden="1" customWidth="1"/>
    <col min="7" max="16384" width="9.140625" style="1"/>
  </cols>
  <sheetData>
    <row r="1" spans="1:6" x14ac:dyDescent="0.25">
      <c r="A1" s="1" t="s">
        <v>1545</v>
      </c>
      <c r="B1" s="1" t="s">
        <v>1540</v>
      </c>
      <c r="C1" s="1" t="s">
        <v>1544</v>
      </c>
      <c r="D1" s="1" t="s">
        <v>1541</v>
      </c>
      <c r="E1" s="1" t="s">
        <v>1542</v>
      </c>
      <c r="F1" s="1" t="s">
        <v>1543</v>
      </c>
    </row>
    <row r="2" spans="1:6" x14ac:dyDescent="0.25">
      <c r="A2" s="11" t="str">
        <f>+CONCATENATE(Table4[[#This Row],[Funding Code]]," - ",Table4[[#This Row],[Description]])</f>
        <v xml:space="preserve">100000 - General Fund - General Fund  - General Fund </v>
      </c>
      <c r="B2" s="2" t="s">
        <v>1214</v>
      </c>
      <c r="C2" s="2" t="str">
        <f>+CONCATENATE(D2," - ",E2," - ",F2)</f>
        <v xml:space="preserve">General Fund - General Fund  - General Fund </v>
      </c>
      <c r="D2" s="2" t="s">
        <v>1213</v>
      </c>
      <c r="E2" s="3" t="s">
        <v>1004</v>
      </c>
      <c r="F2" s="3" t="s">
        <v>1004</v>
      </c>
    </row>
    <row r="3" spans="1:6" x14ac:dyDescent="0.25">
      <c r="A3" s="11" t="str">
        <f>+CONCATENATE(Table4[[#This Row],[Funding Code]]," - ",Table4[[#This Row],[Description]])</f>
        <v>101000 - General Fund - New General Appropriation - New General Appropriation</v>
      </c>
      <c r="B3" s="2" t="s">
        <v>1215</v>
      </c>
      <c r="C3" s="2" t="str">
        <f t="shared" ref="C3:C65" si="0">+CONCATENATE(D3," - ",E3," - ",F3)</f>
        <v>General Fund - New General Appropriation - New General Appropriation</v>
      </c>
      <c r="D3" s="2" t="s">
        <v>1213</v>
      </c>
      <c r="E3" s="3" t="s">
        <v>1005</v>
      </c>
      <c r="F3" s="3" t="s">
        <v>1005</v>
      </c>
    </row>
    <row r="4" spans="1:6" x14ac:dyDescent="0.25">
      <c r="A4" s="11" t="str">
        <f>+CONCATENATE(Table4[[#This Row],[Funding Code]]," - ",Table4[[#This Row],[Description]])</f>
        <v xml:space="preserve">101101 - General Fund - New General Appropriation - Specific Budgets of National Government Agencies </v>
      </c>
      <c r="B4" s="2" t="s">
        <v>1216</v>
      </c>
      <c r="C4" s="2" t="str">
        <f t="shared" si="0"/>
        <v xml:space="preserve">General Fund - New General Appropriation - Specific Budgets of National Government Agencies </v>
      </c>
      <c r="D4" s="2" t="s">
        <v>1213</v>
      </c>
      <c r="E4" s="3" t="s">
        <v>1005</v>
      </c>
      <c r="F4" s="3" t="s">
        <v>1006</v>
      </c>
    </row>
    <row r="5" spans="1:6" x14ac:dyDescent="0.25">
      <c r="A5" s="11" t="str">
        <f>+CONCATENATE(Table4[[#This Row],[Funding Code]]," - ",Table4[[#This Row],[Description]])</f>
        <v>101151 - General Fund - New General Appropriation - GoP Counterpart Funds</v>
      </c>
      <c r="B5" s="2" t="s">
        <v>1217</v>
      </c>
      <c r="C5" s="2" t="str">
        <f t="shared" si="0"/>
        <v>General Fund - New General Appropriation - GoP Counterpart Funds</v>
      </c>
      <c r="D5" s="2" t="s">
        <v>1213</v>
      </c>
      <c r="E5" s="3" t="s">
        <v>1005</v>
      </c>
      <c r="F5" s="4" t="s">
        <v>1007</v>
      </c>
    </row>
    <row r="6" spans="1:6" x14ac:dyDescent="0.25">
      <c r="A6" s="11" t="str">
        <f>+CONCATENATE(Table4[[#This Row],[Funding Code]]," - ",Table4[[#This Row],[Description]])</f>
        <v>101152 - General Fund - New General Appropriation - Asian Development Bank</v>
      </c>
      <c r="B6" s="2" t="s">
        <v>1218</v>
      </c>
      <c r="C6" s="2" t="str">
        <f t="shared" si="0"/>
        <v>General Fund - New General Appropriation - Asian Development Bank</v>
      </c>
      <c r="D6" s="2" t="s">
        <v>1213</v>
      </c>
      <c r="E6" s="3" t="s">
        <v>1005</v>
      </c>
      <c r="F6" s="4" t="s">
        <v>1008</v>
      </c>
    </row>
    <row r="7" spans="1:6" x14ac:dyDescent="0.25">
      <c r="A7" s="11" t="str">
        <f>+CONCATENATE(Table4[[#This Row],[Funding Code]]," - ",Table4[[#This Row],[Description]])</f>
        <v>101153 - General Fund - New General Appropriation - Australia</v>
      </c>
      <c r="B7" s="2" t="s">
        <v>1219</v>
      </c>
      <c r="C7" s="2" t="str">
        <f t="shared" si="0"/>
        <v>General Fund - New General Appropriation - Australia</v>
      </c>
      <c r="D7" s="2" t="s">
        <v>1213</v>
      </c>
      <c r="E7" s="3" t="s">
        <v>1005</v>
      </c>
      <c r="F7" s="4" t="s">
        <v>1009</v>
      </c>
    </row>
    <row r="8" spans="1:6" x14ac:dyDescent="0.25">
      <c r="A8" s="11" t="str">
        <f>+CONCATENATE(Table4[[#This Row],[Funding Code]]," - ",Table4[[#This Row],[Description]])</f>
        <v>101154 - General Fund - New General Appropriation - Austria</v>
      </c>
      <c r="B8" s="2" t="s">
        <v>1220</v>
      </c>
      <c r="C8" s="2" t="str">
        <f t="shared" si="0"/>
        <v>General Fund - New General Appropriation - Austria</v>
      </c>
      <c r="D8" s="2" t="s">
        <v>1213</v>
      </c>
      <c r="E8" s="3" t="s">
        <v>1005</v>
      </c>
      <c r="F8" s="4" t="s">
        <v>1010</v>
      </c>
    </row>
    <row r="9" spans="1:6" x14ac:dyDescent="0.25">
      <c r="A9" s="11" t="str">
        <f>+CONCATENATE(Table4[[#This Row],[Funding Code]]," - ",Table4[[#This Row],[Description]])</f>
        <v>101155 - General Fund - New General Appropriation - Belgium</v>
      </c>
      <c r="B9" s="2" t="s">
        <v>1221</v>
      </c>
      <c r="C9" s="2" t="str">
        <f t="shared" si="0"/>
        <v>General Fund - New General Appropriation - Belgium</v>
      </c>
      <c r="D9" s="2" t="s">
        <v>1213</v>
      </c>
      <c r="E9" s="3" t="s">
        <v>1005</v>
      </c>
      <c r="F9" s="4" t="s">
        <v>1011</v>
      </c>
    </row>
    <row r="10" spans="1:6" x14ac:dyDescent="0.25">
      <c r="A10" s="11" t="str">
        <f>+CONCATENATE(Table4[[#This Row],[Funding Code]]," - ",Table4[[#This Row],[Description]])</f>
        <v>101156 - General Fund - New General Appropriation - Canada</v>
      </c>
      <c r="B10" s="2" t="s">
        <v>1222</v>
      </c>
      <c r="C10" s="2" t="str">
        <f t="shared" si="0"/>
        <v>General Fund - New General Appropriation - Canada</v>
      </c>
      <c r="D10" s="2" t="s">
        <v>1213</v>
      </c>
      <c r="E10" s="3" t="s">
        <v>1005</v>
      </c>
      <c r="F10" s="4" t="s">
        <v>1012</v>
      </c>
    </row>
    <row r="11" spans="1:6" x14ac:dyDescent="0.25">
      <c r="A11" s="11" t="str">
        <f>+CONCATENATE(Table4[[#This Row],[Funding Code]]," - ",Table4[[#This Row],[Description]])</f>
        <v>101157 - General Fund - New General Appropriation - China</v>
      </c>
      <c r="B11" s="2" t="s">
        <v>1223</v>
      </c>
      <c r="C11" s="2" t="str">
        <f t="shared" si="0"/>
        <v>General Fund - New General Appropriation - China</v>
      </c>
      <c r="D11" s="2" t="s">
        <v>1213</v>
      </c>
      <c r="E11" s="3" t="s">
        <v>1005</v>
      </c>
      <c r="F11" s="4" t="s">
        <v>1013</v>
      </c>
    </row>
    <row r="12" spans="1:6" x14ac:dyDescent="0.25">
      <c r="A12" s="11" t="str">
        <f>+CONCATENATE(Table4[[#This Row],[Funding Code]]," - ",Table4[[#This Row],[Description]])</f>
        <v>101158 - General Fund - New General Appropriation - Denmark</v>
      </c>
      <c r="B12" s="2" t="s">
        <v>1224</v>
      </c>
      <c r="C12" s="2" t="str">
        <f t="shared" si="0"/>
        <v>General Fund - New General Appropriation - Denmark</v>
      </c>
      <c r="D12" s="2" t="s">
        <v>1213</v>
      </c>
      <c r="E12" s="3" t="s">
        <v>1005</v>
      </c>
      <c r="F12" s="4" t="s">
        <v>1014</v>
      </c>
    </row>
    <row r="13" spans="1:6" x14ac:dyDescent="0.25">
      <c r="A13" s="11" t="str">
        <f>+CONCATENATE(Table4[[#This Row],[Funding Code]]," - ",Table4[[#This Row],[Description]])</f>
        <v>101159 - General Fund - New General Appropriation - European Commission</v>
      </c>
      <c r="B13" s="2" t="s">
        <v>1225</v>
      </c>
      <c r="C13" s="2" t="str">
        <f t="shared" si="0"/>
        <v>General Fund - New General Appropriation - European Commission</v>
      </c>
      <c r="D13" s="2" t="s">
        <v>1213</v>
      </c>
      <c r="E13" s="3" t="s">
        <v>1005</v>
      </c>
      <c r="F13" s="5" t="s">
        <v>1015</v>
      </c>
    </row>
    <row r="14" spans="1:6" x14ac:dyDescent="0.25">
      <c r="A14" s="11" t="str">
        <f>+CONCATENATE(Table4[[#This Row],[Funding Code]]," - ",Table4[[#This Row],[Description]])</f>
        <v>101160 - General Fund - New General Appropriation - France</v>
      </c>
      <c r="B14" s="2" t="s">
        <v>1226</v>
      </c>
      <c r="C14" s="2" t="str">
        <f t="shared" si="0"/>
        <v>General Fund - New General Appropriation - France</v>
      </c>
      <c r="D14" s="2" t="s">
        <v>1213</v>
      </c>
      <c r="E14" s="3" t="s">
        <v>1005</v>
      </c>
      <c r="F14" s="5" t="s">
        <v>1016</v>
      </c>
    </row>
    <row r="15" spans="1:6" x14ac:dyDescent="0.25">
      <c r="A15" s="11" t="str">
        <f>+CONCATENATE(Table4[[#This Row],[Funding Code]]," - ",Table4[[#This Row],[Description]])</f>
        <v>101161 - General Fund - New General Appropriation - Germany</v>
      </c>
      <c r="B15" s="2" t="s">
        <v>1227</v>
      </c>
      <c r="C15" s="2" t="str">
        <f t="shared" si="0"/>
        <v>General Fund - New General Appropriation - Germany</v>
      </c>
      <c r="D15" s="2" t="s">
        <v>1213</v>
      </c>
      <c r="E15" s="3" t="s">
        <v>1005</v>
      </c>
      <c r="F15" s="5" t="s">
        <v>1017</v>
      </c>
    </row>
    <row r="16" spans="1:6" x14ac:dyDescent="0.25">
      <c r="A16" s="11" t="str">
        <f>+CONCATENATE(Table4[[#This Row],[Funding Code]]," - ",Table4[[#This Row],[Description]])</f>
        <v>101162 - General Fund - New General Appropriation - Global Environment Facility</v>
      </c>
      <c r="B16" s="2" t="s">
        <v>1228</v>
      </c>
      <c r="C16" s="2" t="str">
        <f t="shared" si="0"/>
        <v>General Fund - New General Appropriation - Global Environment Facility</v>
      </c>
      <c r="D16" s="2" t="s">
        <v>1213</v>
      </c>
      <c r="E16" s="3" t="s">
        <v>1005</v>
      </c>
      <c r="F16" s="5" t="s">
        <v>1018</v>
      </c>
    </row>
    <row r="17" spans="1:6" x14ac:dyDescent="0.25">
      <c r="A17" s="11" t="str">
        <f>+CONCATENATE(Table4[[#This Row],[Funding Code]]," - ",Table4[[#This Row],[Description]])</f>
        <v>101163 - General Fund - New General Appropriation - International Bank for Reconstruction and Development (IBRD)</v>
      </c>
      <c r="B17" s="2" t="s">
        <v>1229</v>
      </c>
      <c r="C17" s="2" t="str">
        <f t="shared" si="0"/>
        <v>General Fund - New General Appropriation - International Bank for Reconstruction and Development (IBRD)</v>
      </c>
      <c r="D17" s="2" t="s">
        <v>1213</v>
      </c>
      <c r="E17" s="3" t="s">
        <v>1005</v>
      </c>
      <c r="F17" s="5" t="s">
        <v>1019</v>
      </c>
    </row>
    <row r="18" spans="1:6" x14ac:dyDescent="0.25">
      <c r="A18" s="11" t="str">
        <f>+CONCATENATE(Table4[[#This Row],[Funding Code]]," - ",Table4[[#This Row],[Description]])</f>
        <v>101164 - General Fund - New General Appropriation - International Development Fund (IDF)</v>
      </c>
      <c r="B18" s="2" t="s">
        <v>1230</v>
      </c>
      <c r="C18" s="2" t="str">
        <f t="shared" si="0"/>
        <v>General Fund - New General Appropriation - International Development Fund (IDF)</v>
      </c>
      <c r="D18" s="2" t="s">
        <v>1213</v>
      </c>
      <c r="E18" s="3" t="s">
        <v>1005</v>
      </c>
      <c r="F18" s="5" t="s">
        <v>1020</v>
      </c>
    </row>
    <row r="19" spans="1:6" x14ac:dyDescent="0.25">
      <c r="A19" s="11" t="str">
        <f>+CONCATENATE(Table4[[#This Row],[Funding Code]]," - ",Table4[[#This Row],[Description]])</f>
        <v>101165 - General Fund - New General Appropriation - International Fund for Agricultural Development (IFAD)</v>
      </c>
      <c r="B19" s="2" t="s">
        <v>1231</v>
      </c>
      <c r="C19" s="2" t="str">
        <f t="shared" si="0"/>
        <v>General Fund - New General Appropriation - International Fund for Agricultural Development (IFAD)</v>
      </c>
      <c r="D19" s="2" t="s">
        <v>1213</v>
      </c>
      <c r="E19" s="3" t="s">
        <v>1005</v>
      </c>
      <c r="F19" s="5" t="s">
        <v>1021</v>
      </c>
    </row>
    <row r="20" spans="1:6" x14ac:dyDescent="0.25">
      <c r="A20" s="11" t="str">
        <f>+CONCATENATE(Table4[[#This Row],[Funding Code]]," - ",Table4[[#This Row],[Description]])</f>
        <v>101166 - General Fund - New General Appropriation - Italy</v>
      </c>
      <c r="B20" s="2" t="s">
        <v>1232</v>
      </c>
      <c r="C20" s="2" t="str">
        <f t="shared" si="0"/>
        <v>General Fund - New General Appropriation - Italy</v>
      </c>
      <c r="D20" s="2" t="s">
        <v>1213</v>
      </c>
      <c r="E20" s="3" t="s">
        <v>1005</v>
      </c>
      <c r="F20" s="5" t="s">
        <v>1022</v>
      </c>
    </row>
    <row r="21" spans="1:6" x14ac:dyDescent="0.25">
      <c r="A21" s="11" t="str">
        <f>+CONCATENATE(Table4[[#This Row],[Funding Code]]," - ",Table4[[#This Row],[Description]])</f>
        <v>101167 - General Fund - New General Appropriation - Japan</v>
      </c>
      <c r="B21" s="2" t="s">
        <v>1233</v>
      </c>
      <c r="C21" s="2" t="str">
        <f t="shared" si="0"/>
        <v>General Fund - New General Appropriation - Japan</v>
      </c>
      <c r="D21" s="2" t="s">
        <v>1213</v>
      </c>
      <c r="E21" s="3" t="s">
        <v>1005</v>
      </c>
      <c r="F21" s="5" t="s">
        <v>1023</v>
      </c>
    </row>
    <row r="22" spans="1:6" x14ac:dyDescent="0.25">
      <c r="A22" s="11" t="str">
        <f>+CONCATENATE(Table4[[#This Row],[Funding Code]]," - ",Table4[[#This Row],[Description]])</f>
        <v>101168 - General Fund - New General Appropriation - Korea</v>
      </c>
      <c r="B22" s="2" t="s">
        <v>1234</v>
      </c>
      <c r="C22" s="2" t="str">
        <f t="shared" si="0"/>
        <v>General Fund - New General Appropriation - Korea</v>
      </c>
      <c r="D22" s="2" t="s">
        <v>1213</v>
      </c>
      <c r="E22" s="3" t="s">
        <v>1005</v>
      </c>
      <c r="F22" s="5" t="s">
        <v>1024</v>
      </c>
    </row>
    <row r="23" spans="1:6" x14ac:dyDescent="0.25">
      <c r="A23" s="11" t="str">
        <f>+CONCATENATE(Table4[[#This Row],[Funding Code]]," - ",Table4[[#This Row],[Description]])</f>
        <v>101169 - General Fund - New General Appropriation - Millennium Challenge Corporation</v>
      </c>
      <c r="B23" s="2" t="s">
        <v>1235</v>
      </c>
      <c r="C23" s="2" t="str">
        <f t="shared" si="0"/>
        <v>General Fund - New General Appropriation - Millennium Challenge Corporation</v>
      </c>
      <c r="D23" s="2" t="s">
        <v>1213</v>
      </c>
      <c r="E23" s="3" t="s">
        <v>1005</v>
      </c>
      <c r="F23" s="5" t="s">
        <v>1025</v>
      </c>
    </row>
    <row r="24" spans="1:6" x14ac:dyDescent="0.25">
      <c r="A24" s="11" t="str">
        <f>+CONCATENATE(Table4[[#This Row],[Funding Code]]," - ",Table4[[#This Row],[Description]])</f>
        <v>101170 - General Fund - New General Appropriation - Netherlands</v>
      </c>
      <c r="B24" s="2" t="s">
        <v>1236</v>
      </c>
      <c r="C24" s="2" t="str">
        <f t="shared" si="0"/>
        <v>General Fund - New General Appropriation - Netherlands</v>
      </c>
      <c r="D24" s="2" t="s">
        <v>1213</v>
      </c>
      <c r="E24" s="3" t="s">
        <v>1005</v>
      </c>
      <c r="F24" s="5" t="s">
        <v>1026</v>
      </c>
    </row>
    <row r="25" spans="1:6" x14ac:dyDescent="0.25">
      <c r="A25" s="11" t="str">
        <f>+CONCATENATE(Table4[[#This Row],[Funding Code]]," - ",Table4[[#This Row],[Description]])</f>
        <v>101171 - General Fund - New General Appropriation - New Zealand</v>
      </c>
      <c r="B25" s="2" t="s">
        <v>1237</v>
      </c>
      <c r="C25" s="2" t="str">
        <f t="shared" si="0"/>
        <v>General Fund - New General Appropriation - New Zealand</v>
      </c>
      <c r="D25" s="2" t="s">
        <v>1213</v>
      </c>
      <c r="E25" s="3" t="s">
        <v>1005</v>
      </c>
      <c r="F25" s="5" t="s">
        <v>1027</v>
      </c>
    </row>
    <row r="26" spans="1:6" x14ac:dyDescent="0.25">
      <c r="A26" s="11" t="str">
        <f>+CONCATENATE(Table4[[#This Row],[Funding Code]]," - ",Table4[[#This Row],[Description]])</f>
        <v>101172 - General Fund - New General Appropriation - Norway</v>
      </c>
      <c r="B26" s="2" t="s">
        <v>1238</v>
      </c>
      <c r="C26" s="2" t="str">
        <f t="shared" si="0"/>
        <v>General Fund - New General Appropriation - Norway</v>
      </c>
      <c r="D26" s="2" t="s">
        <v>1213</v>
      </c>
      <c r="E26" s="3" t="s">
        <v>1005</v>
      </c>
      <c r="F26" s="5" t="s">
        <v>1028</v>
      </c>
    </row>
    <row r="27" spans="1:6" x14ac:dyDescent="0.25">
      <c r="A27" s="11" t="str">
        <f>+CONCATENATE(Table4[[#This Row],[Funding Code]]," - ",Table4[[#This Row],[Description]])</f>
        <v>101173 - General Fund - New General Appropriation - Saudi Arabia</v>
      </c>
      <c r="B27" s="2" t="s">
        <v>1239</v>
      </c>
      <c r="C27" s="2" t="str">
        <f t="shared" si="0"/>
        <v>General Fund - New General Appropriation - Saudi Arabia</v>
      </c>
      <c r="D27" s="2" t="s">
        <v>1213</v>
      </c>
      <c r="E27" s="3" t="s">
        <v>1005</v>
      </c>
      <c r="F27" s="5" t="s">
        <v>1029</v>
      </c>
    </row>
    <row r="28" spans="1:6" x14ac:dyDescent="0.25">
      <c r="A28" s="11" t="str">
        <f>+CONCATENATE(Table4[[#This Row],[Funding Code]]," - ",Table4[[#This Row],[Description]])</f>
        <v>101174 - General Fund - New General Appropriation - Spain</v>
      </c>
      <c r="B28" s="2" t="s">
        <v>1240</v>
      </c>
      <c r="C28" s="2" t="str">
        <f t="shared" si="0"/>
        <v>General Fund - New General Appropriation - Spain</v>
      </c>
      <c r="D28" s="2" t="s">
        <v>1213</v>
      </c>
      <c r="E28" s="3" t="s">
        <v>1005</v>
      </c>
      <c r="F28" s="5" t="s">
        <v>1030</v>
      </c>
    </row>
    <row r="29" spans="1:6" x14ac:dyDescent="0.25">
      <c r="A29" s="11" t="str">
        <f>+CONCATENATE(Table4[[#This Row],[Funding Code]]," - ",Table4[[#This Row],[Description]])</f>
        <v>101175 - General Fund - New General Appropriation - Switzerland</v>
      </c>
      <c r="B29" s="2" t="s">
        <v>1241</v>
      </c>
      <c r="C29" s="2" t="str">
        <f t="shared" si="0"/>
        <v>General Fund - New General Appropriation - Switzerland</v>
      </c>
      <c r="D29" s="2" t="s">
        <v>1213</v>
      </c>
      <c r="E29" s="3" t="s">
        <v>1005</v>
      </c>
      <c r="F29" s="5" t="s">
        <v>1031</v>
      </c>
    </row>
    <row r="30" spans="1:6" x14ac:dyDescent="0.25">
      <c r="A30" s="11" t="str">
        <f>+CONCATENATE(Table4[[#This Row],[Funding Code]]," - ",Table4[[#This Row],[Description]])</f>
        <v>101176 - General Fund - New General Appropriation - United Kingdom</v>
      </c>
      <c r="B30" s="2" t="s">
        <v>1242</v>
      </c>
      <c r="C30" s="2" t="str">
        <f t="shared" si="0"/>
        <v>General Fund - New General Appropriation - United Kingdom</v>
      </c>
      <c r="D30" s="2" t="s">
        <v>1213</v>
      </c>
      <c r="E30" s="3" t="s">
        <v>1005</v>
      </c>
      <c r="F30" s="5" t="s">
        <v>1032</v>
      </c>
    </row>
    <row r="31" spans="1:6" x14ac:dyDescent="0.25">
      <c r="A31" s="11" t="str">
        <f>+CONCATENATE(Table4[[#This Row],[Funding Code]]," - ",Table4[[#This Row],[Description]])</f>
        <v>101177 - General Fund - New General Appropriation - United States</v>
      </c>
      <c r="B31" s="2" t="s">
        <v>1243</v>
      </c>
      <c r="C31" s="2" t="str">
        <f t="shared" si="0"/>
        <v>General Fund - New General Appropriation - United States</v>
      </c>
      <c r="D31" s="2" t="s">
        <v>1213</v>
      </c>
      <c r="E31" s="3" t="s">
        <v>1005</v>
      </c>
      <c r="F31" s="5" t="s">
        <v>1033</v>
      </c>
    </row>
    <row r="32" spans="1:6" x14ac:dyDescent="0.25">
      <c r="A32" s="11" t="str">
        <f>+CONCATENATE(Table4[[#This Row],[Funding Code]]," - ",Table4[[#This Row],[Description]])</f>
        <v>101178 - General Fund - New General Appropriation - United Nations Development Fund for Women (UNIFEM)</v>
      </c>
      <c r="B32" s="2" t="s">
        <v>1244</v>
      </c>
      <c r="C32" s="2" t="str">
        <f t="shared" si="0"/>
        <v>General Fund - New General Appropriation - United Nations Development Fund for Women (UNIFEM)</v>
      </c>
      <c r="D32" s="2" t="s">
        <v>1213</v>
      </c>
      <c r="E32" s="3" t="s">
        <v>1005</v>
      </c>
      <c r="F32" s="5" t="s">
        <v>1034</v>
      </c>
    </row>
    <row r="33" spans="1:6" x14ac:dyDescent="0.25">
      <c r="A33" s="11" t="str">
        <f>+CONCATENATE(Table4[[#This Row],[Funding Code]]," - ",Table4[[#This Row],[Description]])</f>
        <v>101179 - General Fund - New General Appropriation - United Nations Population Fund (UNFPA)</v>
      </c>
      <c r="B33" s="2" t="s">
        <v>1245</v>
      </c>
      <c r="C33" s="2" t="str">
        <f t="shared" si="0"/>
        <v>General Fund - New General Appropriation - United Nations Population Fund (UNFPA)</v>
      </c>
      <c r="D33" s="2" t="s">
        <v>1213</v>
      </c>
      <c r="E33" s="3" t="s">
        <v>1005</v>
      </c>
      <c r="F33" s="5" t="s">
        <v>1035</v>
      </c>
    </row>
    <row r="34" spans="1:6" x14ac:dyDescent="0.25">
      <c r="A34" s="11" t="str">
        <f>+CONCATENATE(Table4[[#This Row],[Funding Code]]," - ",Table4[[#This Row],[Description]])</f>
        <v>101250 - General Fund - New General Appropriation - Others  (Specify)</v>
      </c>
      <c r="B34" s="2" t="s">
        <v>1246</v>
      </c>
      <c r="C34" s="2" t="str">
        <f t="shared" si="0"/>
        <v>General Fund - New General Appropriation - Others  (Specify)</v>
      </c>
      <c r="D34" s="2" t="s">
        <v>1213</v>
      </c>
      <c r="E34" s="3" t="s">
        <v>1005</v>
      </c>
      <c r="F34" s="6" t="s">
        <v>1036</v>
      </c>
    </row>
    <row r="35" spans="1:6" x14ac:dyDescent="0.25">
      <c r="A35" s="11" t="str">
        <f>+CONCATENATE(Table4[[#This Row],[Funding Code]]," - ",Table4[[#This Row],[Description]])</f>
        <v>101252 - General Fund - New General Appropriation - Special Shares of LGUs in the Proceeds of National Taxes</v>
      </c>
      <c r="B35" s="2" t="s">
        <v>1247</v>
      </c>
      <c r="C35" s="2" t="str">
        <f t="shared" si="0"/>
        <v>General Fund - New General Appropriation - Special Shares of LGUs in the Proceeds of National Taxes</v>
      </c>
      <c r="D35" s="2" t="s">
        <v>1213</v>
      </c>
      <c r="E35" s="3" t="s">
        <v>1005</v>
      </c>
      <c r="F35" s="5" t="s">
        <v>1037</v>
      </c>
    </row>
    <row r="36" spans="1:6" x14ac:dyDescent="0.25">
      <c r="A36" s="11" t="str">
        <f>+CONCATENATE(Table4[[#This Row],[Funding Code]]," - ",Table4[[#This Row],[Description]])</f>
        <v>101253 - General Fund - New General Appropriation - Barangay Officials Death Benefits Fund</v>
      </c>
      <c r="B36" s="2" t="s">
        <v>1248</v>
      </c>
      <c r="C36" s="2" t="str">
        <f t="shared" si="0"/>
        <v>General Fund - New General Appropriation - Barangay Officials Death Benefits Fund</v>
      </c>
      <c r="D36" s="2" t="s">
        <v>1213</v>
      </c>
      <c r="E36" s="3" t="s">
        <v>1005</v>
      </c>
      <c r="F36" s="5" t="s">
        <v>1038</v>
      </c>
    </row>
    <row r="37" spans="1:6" x14ac:dyDescent="0.25">
      <c r="A37" s="11" t="str">
        <f>+CONCATENATE(Table4[[#This Row],[Funding Code]]," - ",Table4[[#This Row],[Description]])</f>
        <v>101254 - General Fund - New General Appropriation - Local Government Support Fund</v>
      </c>
      <c r="B37" s="2" t="s">
        <v>1249</v>
      </c>
      <c r="C37" s="2" t="str">
        <f t="shared" si="0"/>
        <v>General Fund - New General Appropriation - Local Government Support Fund</v>
      </c>
      <c r="D37" s="2" t="s">
        <v>1213</v>
      </c>
      <c r="E37" s="3" t="s">
        <v>1005</v>
      </c>
      <c r="F37" s="5" t="s">
        <v>1039</v>
      </c>
    </row>
    <row r="38" spans="1:6" x14ac:dyDescent="0.25">
      <c r="A38" s="11" t="str">
        <f>+CONCATENATE(Table4[[#This Row],[Funding Code]]," - ",Table4[[#This Row],[Description]])</f>
        <v>101255 - General Fund - New General Appropriation - Others  (Specify)</v>
      </c>
      <c r="B38" s="2" t="s">
        <v>1250</v>
      </c>
      <c r="C38" s="2" t="str">
        <f t="shared" si="0"/>
        <v>General Fund - New General Appropriation - Others  (Specify)</v>
      </c>
      <c r="D38" s="2" t="s">
        <v>1213</v>
      </c>
      <c r="E38" s="3" t="s">
        <v>1005</v>
      </c>
      <c r="F38" s="6" t="s">
        <v>1036</v>
      </c>
    </row>
    <row r="39" spans="1:6" x14ac:dyDescent="0.25">
      <c r="A39" s="11" t="str">
        <f>+CONCATENATE(Table4[[#This Row],[Funding Code]]," - ",Table4[[#This Row],[Description]])</f>
        <v>101276 - General Fund - New General Appropriation - Equity Contribution</v>
      </c>
      <c r="B39" s="2" t="s">
        <v>1251</v>
      </c>
      <c r="C39" s="2" t="str">
        <f t="shared" si="0"/>
        <v>General Fund - New General Appropriation - Equity Contribution</v>
      </c>
      <c r="D39" s="2" t="s">
        <v>1213</v>
      </c>
      <c r="E39" s="3" t="s">
        <v>1005</v>
      </c>
      <c r="F39" s="6" t="s">
        <v>1040</v>
      </c>
    </row>
    <row r="40" spans="1:6" x14ac:dyDescent="0.25">
      <c r="A40" s="11" t="str">
        <f>+CONCATENATE(Table4[[#This Row],[Funding Code]]," - ",Table4[[#This Row],[Description]])</f>
        <v>101277 - General Fund - New General Appropriation - Subsidies</v>
      </c>
      <c r="B40" s="2" t="s">
        <v>1252</v>
      </c>
      <c r="C40" s="2" t="str">
        <f t="shared" si="0"/>
        <v>General Fund - New General Appropriation - Subsidies</v>
      </c>
      <c r="D40" s="2" t="s">
        <v>1213</v>
      </c>
      <c r="E40" s="3" t="s">
        <v>1005</v>
      </c>
      <c r="F40" s="5" t="s">
        <v>1041</v>
      </c>
    </row>
    <row r="41" spans="1:6" x14ac:dyDescent="0.25">
      <c r="A41" s="11" t="str">
        <f>+CONCATENATE(Table4[[#This Row],[Funding Code]]," - ",Table4[[#This Row],[Description]])</f>
        <v>101278 - General Fund - New General Appropriation - Loans</v>
      </c>
      <c r="B41" s="2" t="s">
        <v>1253</v>
      </c>
      <c r="C41" s="2" t="str">
        <f t="shared" si="0"/>
        <v>General Fund - New General Appropriation - Loans</v>
      </c>
      <c r="D41" s="2" t="s">
        <v>1213</v>
      </c>
      <c r="E41" s="3" t="s">
        <v>1005</v>
      </c>
      <c r="F41" s="5" t="s">
        <v>1042</v>
      </c>
    </row>
    <row r="42" spans="1:6" x14ac:dyDescent="0.25">
      <c r="A42" s="11" t="str">
        <f>+CONCATENATE(Table4[[#This Row],[Funding Code]]," - ",Table4[[#This Row],[Description]])</f>
        <v>101279 - General Fund - New General Appropriation - Advances</v>
      </c>
      <c r="B42" s="2" t="s">
        <v>1254</v>
      </c>
      <c r="C42" s="2" t="str">
        <f t="shared" si="0"/>
        <v>General Fund - New General Appropriation - Advances</v>
      </c>
      <c r="D42" s="2" t="s">
        <v>1213</v>
      </c>
      <c r="E42" s="3" t="s">
        <v>1005</v>
      </c>
      <c r="F42" s="5" t="s">
        <v>1043</v>
      </c>
    </row>
    <row r="43" spans="1:6" x14ac:dyDescent="0.25">
      <c r="A43" s="11" t="str">
        <f>+CONCATENATE(Table4[[#This Row],[Funding Code]]," - ",Table4[[#This Row],[Description]])</f>
        <v>101281 - General Fund - New General Appropriation - Others (Specify)</v>
      </c>
      <c r="B43" s="2" t="s">
        <v>1255</v>
      </c>
      <c r="C43" s="2" t="str">
        <f t="shared" si="0"/>
        <v>General Fund - New General Appropriation - Others (Specify)</v>
      </c>
      <c r="D43" s="2" t="s">
        <v>1213</v>
      </c>
      <c r="E43" s="3" t="s">
        <v>1005</v>
      </c>
      <c r="F43" s="6" t="s">
        <v>1044</v>
      </c>
    </row>
    <row r="44" spans="1:6" x14ac:dyDescent="0.25">
      <c r="A44" s="11" t="str">
        <f>+CONCATENATE(Table4[[#This Row],[Funding Code]]," - ",Table4[[#This Row],[Description]])</f>
        <v>101301 - General Fund - New General Appropriation - Financial Assistance to MMDA - Subsidies</v>
      </c>
      <c r="B44" s="2" t="s">
        <v>1256</v>
      </c>
      <c r="C44" s="2" t="str">
        <f t="shared" si="0"/>
        <v>General Fund - New General Appropriation - Financial Assistance to MMDA - Subsidies</v>
      </c>
      <c r="D44" s="2" t="s">
        <v>1213</v>
      </c>
      <c r="E44" s="3" t="s">
        <v>1005</v>
      </c>
      <c r="F44" s="5" t="s">
        <v>1045</v>
      </c>
    </row>
    <row r="45" spans="1:6" x14ac:dyDescent="0.25">
      <c r="A45" s="11" t="str">
        <f>+CONCATENATE(Table4[[#This Row],[Funding Code]]," - ",Table4[[#This Row],[Description]])</f>
        <v>101302 - General Fund - New General Appropriation - Others (Specify)</v>
      </c>
      <c r="B45" s="2" t="s">
        <v>1257</v>
      </c>
      <c r="C45" s="2" t="str">
        <f t="shared" si="0"/>
        <v>General Fund - New General Appropriation - Others (Specify)</v>
      </c>
      <c r="D45" s="2" t="s">
        <v>1213</v>
      </c>
      <c r="E45" s="3" t="s">
        <v>1005</v>
      </c>
      <c r="F45" s="6" t="s">
        <v>1044</v>
      </c>
    </row>
    <row r="46" spans="1:6" x14ac:dyDescent="0.25">
      <c r="A46" s="11" t="str">
        <f>+CONCATENATE(Table4[[#This Row],[Funding Code]]," - ",Table4[[#This Row],[Description]])</f>
        <v>101401 - General Fund - Special Purpose Funds - Calamity Fund</v>
      </c>
      <c r="B46" s="2" t="s">
        <v>1258</v>
      </c>
      <c r="C46" s="2" t="str">
        <f t="shared" si="0"/>
        <v>General Fund - Special Purpose Funds - Calamity Fund</v>
      </c>
      <c r="D46" s="2" t="s">
        <v>1213</v>
      </c>
      <c r="E46" s="3" t="s">
        <v>1046</v>
      </c>
      <c r="F46" s="4" t="s">
        <v>1047</v>
      </c>
    </row>
    <row r="47" spans="1:6" x14ac:dyDescent="0.25">
      <c r="A47" s="11" t="str">
        <f>+CONCATENATE(Table4[[#This Row],[Funding Code]]," - ",Table4[[#This Row],[Description]])</f>
        <v>101402 - General Fund - Special Purpose Funds - Contingent Fund</v>
      </c>
      <c r="B47" s="2" t="s">
        <v>1259</v>
      </c>
      <c r="C47" s="2" t="str">
        <f t="shared" si="0"/>
        <v>General Fund - Special Purpose Funds - Contingent Fund</v>
      </c>
      <c r="D47" s="2" t="s">
        <v>1213</v>
      </c>
      <c r="E47" s="3" t="s">
        <v>1046</v>
      </c>
      <c r="F47" s="4" t="s">
        <v>1048</v>
      </c>
    </row>
    <row r="48" spans="1:6" x14ac:dyDescent="0.25">
      <c r="A48" s="11" t="str">
        <f>+CONCATENATE(Table4[[#This Row],[Funding Code]]," - ",Table4[[#This Row],[Description]])</f>
        <v>101403 - General Fund - Special Purpose Funds - DepEd – School Building Program/Educational Facilities Fund</v>
      </c>
      <c r="B48" s="2" t="s">
        <v>1260</v>
      </c>
      <c r="C48" s="2" t="str">
        <f t="shared" si="0"/>
        <v>General Fund - Special Purpose Funds - DepEd – School Building Program/Educational Facilities Fund</v>
      </c>
      <c r="D48" s="2" t="s">
        <v>1213</v>
      </c>
      <c r="E48" s="3" t="s">
        <v>1046</v>
      </c>
      <c r="F48" s="4" t="s">
        <v>1049</v>
      </c>
    </row>
    <row r="49" spans="1:6" x14ac:dyDescent="0.25">
      <c r="A49" s="11" t="str">
        <f>+CONCATENATE(Table4[[#This Row],[Funding Code]]," - ",Table4[[#This Row],[Description]])</f>
        <v>101404 - General Fund - Special Purpose Funds - E-Government Fund</v>
      </c>
      <c r="B49" s="2" t="s">
        <v>1261</v>
      </c>
      <c r="C49" s="2" t="str">
        <f t="shared" si="0"/>
        <v>General Fund - Special Purpose Funds - E-Government Fund</v>
      </c>
      <c r="D49" s="2" t="s">
        <v>1213</v>
      </c>
      <c r="E49" s="3" t="s">
        <v>1046</v>
      </c>
      <c r="F49" s="4" t="s">
        <v>1050</v>
      </c>
    </row>
    <row r="50" spans="1:6" x14ac:dyDescent="0.25">
      <c r="A50" s="11" t="str">
        <f>+CONCATENATE(Table4[[#This Row],[Funding Code]]," - ",Table4[[#This Row],[Description]])</f>
        <v>101405 - General Fund - Special Purpose Funds - International Commitments Fund</v>
      </c>
      <c r="B50" s="2" t="s">
        <v>1262</v>
      </c>
      <c r="C50" s="2" t="str">
        <f t="shared" si="0"/>
        <v>General Fund - Special Purpose Funds - International Commitments Fund</v>
      </c>
      <c r="D50" s="2" t="s">
        <v>1213</v>
      </c>
      <c r="E50" s="3" t="s">
        <v>1046</v>
      </c>
      <c r="F50" s="4" t="s">
        <v>1051</v>
      </c>
    </row>
    <row r="51" spans="1:6" x14ac:dyDescent="0.25">
      <c r="A51" s="11" t="str">
        <f>+CONCATENATE(Table4[[#This Row],[Funding Code]]," - ",Table4[[#This Row],[Description]])</f>
        <v>101406 - General Fund - Special Purpose Funds - Miscellaneous Personnel Benefits Fund</v>
      </c>
      <c r="B51" s="2" t="s">
        <v>1263</v>
      </c>
      <c r="C51" s="2" t="str">
        <f t="shared" si="0"/>
        <v>General Fund - Special Purpose Funds - Miscellaneous Personnel Benefits Fund</v>
      </c>
      <c r="D51" s="2" t="s">
        <v>1213</v>
      </c>
      <c r="E51" s="3" t="s">
        <v>1046</v>
      </c>
      <c r="F51" s="4" t="s">
        <v>1052</v>
      </c>
    </row>
    <row r="52" spans="1:6" x14ac:dyDescent="0.25">
      <c r="A52" s="11" t="str">
        <f>+CONCATENATE(Table4[[#This Row],[Funding Code]]," - ",Table4[[#This Row],[Description]])</f>
        <v>101407 - General Fund - Special Purpose Funds - Pension and Gratuity Fund</v>
      </c>
      <c r="B52" s="2" t="s">
        <v>1264</v>
      </c>
      <c r="C52" s="2" t="str">
        <f t="shared" si="0"/>
        <v>General Fund - Special Purpose Funds - Pension and Gratuity Fund</v>
      </c>
      <c r="D52" s="2" t="s">
        <v>1213</v>
      </c>
      <c r="E52" s="3" t="s">
        <v>1046</v>
      </c>
      <c r="F52" s="4" t="s">
        <v>1053</v>
      </c>
    </row>
    <row r="53" spans="1:6" x14ac:dyDescent="0.25">
      <c r="A53" s="11" t="str">
        <f>+CONCATENATE(Table4[[#This Row],[Funding Code]]," - ",Table4[[#This Row],[Description]])</f>
        <v>101408 - General Fund - Special Purpose Funds - Priority Development Assistance Fund</v>
      </c>
      <c r="B53" s="2" t="s">
        <v>1265</v>
      </c>
      <c r="C53" s="2" t="str">
        <f t="shared" si="0"/>
        <v>General Fund - Special Purpose Funds - Priority Development Assistance Fund</v>
      </c>
      <c r="D53" s="2" t="s">
        <v>1213</v>
      </c>
      <c r="E53" s="3" t="s">
        <v>1046</v>
      </c>
      <c r="F53" s="4" t="s">
        <v>1054</v>
      </c>
    </row>
    <row r="54" spans="1:6" x14ac:dyDescent="0.25">
      <c r="A54" s="11" t="str">
        <f>+CONCATENATE(Table4[[#This Row],[Funding Code]]," - ",Table4[[#This Row],[Description]])</f>
        <v>101409 - General Fund - Special Purpose Funds - Allocation for Capital Outlays and Scholarship Programs of State Universities and Colleges (SUCs)</v>
      </c>
      <c r="B54" s="2" t="s">
        <v>1266</v>
      </c>
      <c r="C54" s="2" t="str">
        <f t="shared" si="0"/>
        <v>General Fund - Special Purpose Funds - Allocation for Capital Outlays and Scholarship Programs of State Universities and Colleges (SUCs)</v>
      </c>
      <c r="D54" s="2" t="s">
        <v>1213</v>
      </c>
      <c r="E54" s="3" t="s">
        <v>1046</v>
      </c>
      <c r="F54" s="4" t="s">
        <v>1055</v>
      </c>
    </row>
    <row r="55" spans="1:6" x14ac:dyDescent="0.25">
      <c r="A55" s="11" t="str">
        <f>+CONCATENATE(Table4[[#This Row],[Funding Code]]," - ",Table4[[#This Row],[Description]])</f>
        <v>101410 - General Fund - Special Purpose Funds - Feasibility Studies Fund</v>
      </c>
      <c r="B55" s="2" t="s">
        <v>1267</v>
      </c>
      <c r="C55" s="2" t="str">
        <f t="shared" si="0"/>
        <v>General Fund - Special Purpose Funds - Feasibility Studies Fund</v>
      </c>
      <c r="D55" s="2" t="s">
        <v>1213</v>
      </c>
      <c r="E55" s="3" t="s">
        <v>1046</v>
      </c>
      <c r="F55" s="4" t="s">
        <v>1056</v>
      </c>
    </row>
    <row r="56" spans="1:6" x14ac:dyDescent="0.25">
      <c r="A56" s="11" t="str">
        <f>+CONCATENATE(Table4[[#This Row],[Funding Code]]," - ",Table4[[#This Row],[Description]])</f>
        <v>101411 - General Fund - Special Purpose Funds -  Others</v>
      </c>
      <c r="B56" s="2" t="s">
        <v>1268</v>
      </c>
      <c r="C56" s="2" t="str">
        <f t="shared" si="0"/>
        <v>General Fund - Special Purpose Funds -  Others</v>
      </c>
      <c r="D56" s="2" t="s">
        <v>1213</v>
      </c>
      <c r="E56" s="3" t="s">
        <v>1046</v>
      </c>
      <c r="F56" s="7" t="s">
        <v>1057</v>
      </c>
    </row>
    <row r="57" spans="1:6" x14ac:dyDescent="0.25">
      <c r="A57" s="11" t="str">
        <f>+CONCATENATE(Table4[[#This Row],[Funding Code]]," - ",Table4[[#This Row],[Description]])</f>
        <v>102000 - General Fund - Continuing Appropriations - Continuing Appropriations</v>
      </c>
      <c r="B57" s="2" t="s">
        <v>1269</v>
      </c>
      <c r="C57" s="2" t="str">
        <f t="shared" si="0"/>
        <v>General Fund - Continuing Appropriations - Continuing Appropriations</v>
      </c>
      <c r="D57" s="2" t="s">
        <v>1213</v>
      </c>
      <c r="E57" s="3" t="s">
        <v>1058</v>
      </c>
      <c r="F57" s="3" t="s">
        <v>1058</v>
      </c>
    </row>
    <row r="58" spans="1:6" x14ac:dyDescent="0.25">
      <c r="A58" s="11" t="str">
        <f>+CONCATENATE(Table4[[#This Row],[Funding Code]]," - ",Table4[[#This Row],[Description]])</f>
        <v xml:space="preserve">102101 - General Fund - Continuing Appropriations - Specific Budgets of National Government Agencies </v>
      </c>
      <c r="B58" s="2" t="s">
        <v>1270</v>
      </c>
      <c r="C58" s="2" t="str">
        <f t="shared" si="0"/>
        <v xml:space="preserve">General Fund - Continuing Appropriations - Specific Budgets of National Government Agencies </v>
      </c>
      <c r="D58" s="2" t="s">
        <v>1213</v>
      </c>
      <c r="E58" s="3" t="s">
        <v>1058</v>
      </c>
      <c r="F58" s="3" t="s">
        <v>1006</v>
      </c>
    </row>
    <row r="59" spans="1:6" x14ac:dyDescent="0.25">
      <c r="A59" s="11" t="str">
        <f>+CONCATENATE(Table4[[#This Row],[Funding Code]]," - ",Table4[[#This Row],[Description]])</f>
        <v>102151 - General Fund - Continuing Appropriations - GoP Counterpart Funds</v>
      </c>
      <c r="B59" s="2" t="s">
        <v>1271</v>
      </c>
      <c r="C59" s="2" t="str">
        <f t="shared" si="0"/>
        <v>General Fund - Continuing Appropriations - GoP Counterpart Funds</v>
      </c>
      <c r="D59" s="2" t="s">
        <v>1213</v>
      </c>
      <c r="E59" s="3" t="s">
        <v>1058</v>
      </c>
      <c r="F59" s="4" t="s">
        <v>1007</v>
      </c>
    </row>
    <row r="60" spans="1:6" x14ac:dyDescent="0.25">
      <c r="A60" s="11" t="str">
        <f>+CONCATENATE(Table4[[#This Row],[Funding Code]]," - ",Table4[[#This Row],[Description]])</f>
        <v>102152 - General Fund - Continuing Appropriations - Asian Development Bank</v>
      </c>
      <c r="B60" s="2" t="s">
        <v>1272</v>
      </c>
      <c r="C60" s="2" t="str">
        <f t="shared" si="0"/>
        <v>General Fund - Continuing Appropriations - Asian Development Bank</v>
      </c>
      <c r="D60" s="2" t="s">
        <v>1213</v>
      </c>
      <c r="E60" s="3" t="s">
        <v>1058</v>
      </c>
      <c r="F60" s="4" t="s">
        <v>1008</v>
      </c>
    </row>
    <row r="61" spans="1:6" x14ac:dyDescent="0.25">
      <c r="A61" s="11" t="str">
        <f>+CONCATENATE(Table4[[#This Row],[Funding Code]]," - ",Table4[[#This Row],[Description]])</f>
        <v>102153 - General Fund - Continuing Appropriations - Australia</v>
      </c>
      <c r="B61" s="2" t="s">
        <v>1273</v>
      </c>
      <c r="C61" s="2" t="str">
        <f t="shared" si="0"/>
        <v>General Fund - Continuing Appropriations - Australia</v>
      </c>
      <c r="D61" s="2" t="s">
        <v>1213</v>
      </c>
      <c r="E61" s="3" t="s">
        <v>1058</v>
      </c>
      <c r="F61" s="4" t="s">
        <v>1009</v>
      </c>
    </row>
    <row r="62" spans="1:6" x14ac:dyDescent="0.25">
      <c r="A62" s="11" t="str">
        <f>+CONCATENATE(Table4[[#This Row],[Funding Code]]," - ",Table4[[#This Row],[Description]])</f>
        <v>102154 - General Fund - Continuing Appropriations - Austria</v>
      </c>
      <c r="B62" s="2" t="s">
        <v>1274</v>
      </c>
      <c r="C62" s="2" t="str">
        <f t="shared" si="0"/>
        <v>General Fund - Continuing Appropriations - Austria</v>
      </c>
      <c r="D62" s="2" t="s">
        <v>1213</v>
      </c>
      <c r="E62" s="3" t="s">
        <v>1058</v>
      </c>
      <c r="F62" s="4" t="s">
        <v>1010</v>
      </c>
    </row>
    <row r="63" spans="1:6" x14ac:dyDescent="0.25">
      <c r="A63" s="11" t="str">
        <f>+CONCATENATE(Table4[[#This Row],[Funding Code]]," - ",Table4[[#This Row],[Description]])</f>
        <v>102155 - General Fund - Continuing Appropriations - Belgium</v>
      </c>
      <c r="B63" s="2" t="s">
        <v>1275</v>
      </c>
      <c r="C63" s="2" t="str">
        <f t="shared" si="0"/>
        <v>General Fund - Continuing Appropriations - Belgium</v>
      </c>
      <c r="D63" s="2" t="s">
        <v>1213</v>
      </c>
      <c r="E63" s="3" t="s">
        <v>1058</v>
      </c>
      <c r="F63" s="4" t="s">
        <v>1011</v>
      </c>
    </row>
    <row r="64" spans="1:6" x14ac:dyDescent="0.25">
      <c r="A64" s="11" t="str">
        <f>+CONCATENATE(Table4[[#This Row],[Funding Code]]," - ",Table4[[#This Row],[Description]])</f>
        <v>102156 - General Fund - Continuing Appropriations - Canada</v>
      </c>
      <c r="B64" s="2" t="s">
        <v>1276</v>
      </c>
      <c r="C64" s="2" t="str">
        <f t="shared" si="0"/>
        <v>General Fund - Continuing Appropriations - Canada</v>
      </c>
      <c r="D64" s="2" t="s">
        <v>1213</v>
      </c>
      <c r="E64" s="3" t="s">
        <v>1058</v>
      </c>
      <c r="F64" s="4" t="s">
        <v>1012</v>
      </c>
    </row>
    <row r="65" spans="1:6" x14ac:dyDescent="0.25">
      <c r="A65" s="11" t="str">
        <f>+CONCATENATE(Table4[[#This Row],[Funding Code]]," - ",Table4[[#This Row],[Description]])</f>
        <v>102157 - General Fund - Continuing Appropriations - China</v>
      </c>
      <c r="B65" s="2" t="s">
        <v>1277</v>
      </c>
      <c r="C65" s="2" t="str">
        <f t="shared" si="0"/>
        <v>General Fund - Continuing Appropriations - China</v>
      </c>
      <c r="D65" s="2" t="s">
        <v>1213</v>
      </c>
      <c r="E65" s="3" t="s">
        <v>1058</v>
      </c>
      <c r="F65" s="4" t="s">
        <v>1013</v>
      </c>
    </row>
    <row r="66" spans="1:6" x14ac:dyDescent="0.25">
      <c r="A66" s="11" t="str">
        <f>+CONCATENATE(Table4[[#This Row],[Funding Code]]," - ",Table4[[#This Row],[Description]])</f>
        <v>102158 - General Fund - Continuing Appropriations - Denmark</v>
      </c>
      <c r="B66" s="2" t="s">
        <v>1278</v>
      </c>
      <c r="C66" s="2" t="str">
        <f t="shared" ref="C66:C129" si="1">+CONCATENATE(D66," - ",E66," - ",F66)</f>
        <v>General Fund - Continuing Appropriations - Denmark</v>
      </c>
      <c r="D66" s="2" t="s">
        <v>1213</v>
      </c>
      <c r="E66" s="3" t="s">
        <v>1058</v>
      </c>
      <c r="F66" s="4" t="s">
        <v>1014</v>
      </c>
    </row>
    <row r="67" spans="1:6" x14ac:dyDescent="0.25">
      <c r="A67" s="11" t="str">
        <f>+CONCATENATE(Table4[[#This Row],[Funding Code]]," - ",Table4[[#This Row],[Description]])</f>
        <v>102159 - General Fund - Continuing Appropriations - European Commission</v>
      </c>
      <c r="B67" s="2" t="s">
        <v>1279</v>
      </c>
      <c r="C67" s="2" t="str">
        <f t="shared" si="1"/>
        <v>General Fund - Continuing Appropriations - European Commission</v>
      </c>
      <c r="D67" s="2" t="s">
        <v>1213</v>
      </c>
      <c r="E67" s="3" t="s">
        <v>1058</v>
      </c>
      <c r="F67" s="5" t="s">
        <v>1015</v>
      </c>
    </row>
    <row r="68" spans="1:6" x14ac:dyDescent="0.25">
      <c r="A68" s="11" t="str">
        <f>+CONCATENATE(Table4[[#This Row],[Funding Code]]," - ",Table4[[#This Row],[Description]])</f>
        <v>102160 - General Fund - Continuing Appropriations - France</v>
      </c>
      <c r="B68" s="2" t="s">
        <v>1280</v>
      </c>
      <c r="C68" s="2" t="str">
        <f t="shared" si="1"/>
        <v>General Fund - Continuing Appropriations - France</v>
      </c>
      <c r="D68" s="2" t="s">
        <v>1213</v>
      </c>
      <c r="E68" s="3" t="s">
        <v>1058</v>
      </c>
      <c r="F68" s="5" t="s">
        <v>1016</v>
      </c>
    </row>
    <row r="69" spans="1:6" x14ac:dyDescent="0.25">
      <c r="A69" s="11" t="str">
        <f>+CONCATENATE(Table4[[#This Row],[Funding Code]]," - ",Table4[[#This Row],[Description]])</f>
        <v>102161 - General Fund - Continuing Appropriations - Germany</v>
      </c>
      <c r="B69" s="2" t="s">
        <v>1281</v>
      </c>
      <c r="C69" s="2" t="str">
        <f t="shared" si="1"/>
        <v>General Fund - Continuing Appropriations - Germany</v>
      </c>
      <c r="D69" s="2" t="s">
        <v>1213</v>
      </c>
      <c r="E69" s="3" t="s">
        <v>1058</v>
      </c>
      <c r="F69" s="5" t="s">
        <v>1017</v>
      </c>
    </row>
    <row r="70" spans="1:6" x14ac:dyDescent="0.25">
      <c r="A70" s="11" t="str">
        <f>+CONCATENATE(Table4[[#This Row],[Funding Code]]," - ",Table4[[#This Row],[Description]])</f>
        <v>102162 - General Fund - Continuing Appropriations - Global Environment Facility</v>
      </c>
      <c r="B70" s="2" t="s">
        <v>1282</v>
      </c>
      <c r="C70" s="2" t="str">
        <f t="shared" si="1"/>
        <v>General Fund - Continuing Appropriations - Global Environment Facility</v>
      </c>
      <c r="D70" s="2" t="s">
        <v>1213</v>
      </c>
      <c r="E70" s="3" t="s">
        <v>1058</v>
      </c>
      <c r="F70" s="5" t="s">
        <v>1018</v>
      </c>
    </row>
    <row r="71" spans="1:6" x14ac:dyDescent="0.25">
      <c r="A71" s="11" t="str">
        <f>+CONCATENATE(Table4[[#This Row],[Funding Code]]," - ",Table4[[#This Row],[Description]])</f>
        <v>102163 - General Fund - Continuing Appropriations - International Bank for Reconstruction and Development (IBRD)</v>
      </c>
      <c r="B71" s="2" t="s">
        <v>1283</v>
      </c>
      <c r="C71" s="2" t="str">
        <f t="shared" si="1"/>
        <v>General Fund - Continuing Appropriations - International Bank for Reconstruction and Development (IBRD)</v>
      </c>
      <c r="D71" s="2" t="s">
        <v>1213</v>
      </c>
      <c r="E71" s="3" t="s">
        <v>1058</v>
      </c>
      <c r="F71" s="5" t="s">
        <v>1019</v>
      </c>
    </row>
    <row r="72" spans="1:6" x14ac:dyDescent="0.25">
      <c r="A72" s="11" t="str">
        <f>+CONCATENATE(Table4[[#This Row],[Funding Code]]," - ",Table4[[#This Row],[Description]])</f>
        <v>102164 - General Fund - Continuing Appropriations - International Development Fund (IDF)</v>
      </c>
      <c r="B72" s="2" t="s">
        <v>1284</v>
      </c>
      <c r="C72" s="2" t="str">
        <f t="shared" si="1"/>
        <v>General Fund - Continuing Appropriations - International Development Fund (IDF)</v>
      </c>
      <c r="D72" s="2" t="s">
        <v>1213</v>
      </c>
      <c r="E72" s="3" t="s">
        <v>1058</v>
      </c>
      <c r="F72" s="5" t="s">
        <v>1020</v>
      </c>
    </row>
    <row r="73" spans="1:6" x14ac:dyDescent="0.25">
      <c r="A73" s="11" t="str">
        <f>+CONCATENATE(Table4[[#This Row],[Funding Code]]," - ",Table4[[#This Row],[Description]])</f>
        <v>102165 - General Fund - Continuing Appropriations - International Fund for Agricultural Development (IFAD)</v>
      </c>
      <c r="B73" s="2" t="s">
        <v>1285</v>
      </c>
      <c r="C73" s="2" t="str">
        <f t="shared" si="1"/>
        <v>General Fund - Continuing Appropriations - International Fund for Agricultural Development (IFAD)</v>
      </c>
      <c r="D73" s="2" t="s">
        <v>1213</v>
      </c>
      <c r="E73" s="3" t="s">
        <v>1058</v>
      </c>
      <c r="F73" s="5" t="s">
        <v>1021</v>
      </c>
    </row>
    <row r="74" spans="1:6" x14ac:dyDescent="0.25">
      <c r="A74" s="11" t="str">
        <f>+CONCATENATE(Table4[[#This Row],[Funding Code]]," - ",Table4[[#This Row],[Description]])</f>
        <v>102166 - General Fund - Continuing Appropriations - Italy</v>
      </c>
      <c r="B74" s="2" t="s">
        <v>1286</v>
      </c>
      <c r="C74" s="2" t="str">
        <f t="shared" si="1"/>
        <v>General Fund - Continuing Appropriations - Italy</v>
      </c>
      <c r="D74" s="2" t="s">
        <v>1213</v>
      </c>
      <c r="E74" s="3" t="s">
        <v>1058</v>
      </c>
      <c r="F74" s="5" t="s">
        <v>1022</v>
      </c>
    </row>
    <row r="75" spans="1:6" x14ac:dyDescent="0.25">
      <c r="A75" s="11" t="str">
        <f>+CONCATENATE(Table4[[#This Row],[Funding Code]]," - ",Table4[[#This Row],[Description]])</f>
        <v>102167 - General Fund - Continuing Appropriations - Japan</v>
      </c>
      <c r="B75" s="2" t="s">
        <v>1287</v>
      </c>
      <c r="C75" s="2" t="str">
        <f t="shared" si="1"/>
        <v>General Fund - Continuing Appropriations - Japan</v>
      </c>
      <c r="D75" s="2" t="s">
        <v>1213</v>
      </c>
      <c r="E75" s="3" t="s">
        <v>1058</v>
      </c>
      <c r="F75" s="5" t="s">
        <v>1023</v>
      </c>
    </row>
    <row r="76" spans="1:6" x14ac:dyDescent="0.25">
      <c r="A76" s="11" t="str">
        <f>+CONCATENATE(Table4[[#This Row],[Funding Code]]," - ",Table4[[#This Row],[Description]])</f>
        <v>102168 - General Fund - Continuing Appropriations - Korea</v>
      </c>
      <c r="B76" s="2" t="s">
        <v>1288</v>
      </c>
      <c r="C76" s="2" t="str">
        <f t="shared" si="1"/>
        <v>General Fund - Continuing Appropriations - Korea</v>
      </c>
      <c r="D76" s="2" t="s">
        <v>1213</v>
      </c>
      <c r="E76" s="3" t="s">
        <v>1058</v>
      </c>
      <c r="F76" s="5" t="s">
        <v>1024</v>
      </c>
    </row>
    <row r="77" spans="1:6" x14ac:dyDescent="0.25">
      <c r="A77" s="11" t="str">
        <f>+CONCATENATE(Table4[[#This Row],[Funding Code]]," - ",Table4[[#This Row],[Description]])</f>
        <v>102169 - General Fund - Continuing Appropriations - Millennium Challenge Corporation</v>
      </c>
      <c r="B77" s="2" t="s">
        <v>1289</v>
      </c>
      <c r="C77" s="2" t="str">
        <f t="shared" si="1"/>
        <v>General Fund - Continuing Appropriations - Millennium Challenge Corporation</v>
      </c>
      <c r="D77" s="2" t="s">
        <v>1213</v>
      </c>
      <c r="E77" s="3" t="s">
        <v>1058</v>
      </c>
      <c r="F77" s="5" t="s">
        <v>1025</v>
      </c>
    </row>
    <row r="78" spans="1:6" x14ac:dyDescent="0.25">
      <c r="A78" s="11" t="str">
        <f>+CONCATENATE(Table4[[#This Row],[Funding Code]]," - ",Table4[[#This Row],[Description]])</f>
        <v>102170 - General Fund - Continuing Appropriations - Netherlands</v>
      </c>
      <c r="B78" s="2" t="s">
        <v>1290</v>
      </c>
      <c r="C78" s="2" t="str">
        <f t="shared" si="1"/>
        <v>General Fund - Continuing Appropriations - Netherlands</v>
      </c>
      <c r="D78" s="2" t="s">
        <v>1213</v>
      </c>
      <c r="E78" s="3" t="s">
        <v>1058</v>
      </c>
      <c r="F78" s="5" t="s">
        <v>1026</v>
      </c>
    </row>
    <row r="79" spans="1:6" x14ac:dyDescent="0.25">
      <c r="A79" s="11" t="str">
        <f>+CONCATENATE(Table4[[#This Row],[Funding Code]]," - ",Table4[[#This Row],[Description]])</f>
        <v>102171 - General Fund - Continuing Appropriations - New Zealand</v>
      </c>
      <c r="B79" s="2" t="s">
        <v>1291</v>
      </c>
      <c r="C79" s="2" t="str">
        <f t="shared" si="1"/>
        <v>General Fund - Continuing Appropriations - New Zealand</v>
      </c>
      <c r="D79" s="2" t="s">
        <v>1213</v>
      </c>
      <c r="E79" s="3" t="s">
        <v>1058</v>
      </c>
      <c r="F79" s="5" t="s">
        <v>1027</v>
      </c>
    </row>
    <row r="80" spans="1:6" x14ac:dyDescent="0.25">
      <c r="A80" s="11" t="str">
        <f>+CONCATENATE(Table4[[#This Row],[Funding Code]]," - ",Table4[[#This Row],[Description]])</f>
        <v>102172 - General Fund - Continuing Appropriations - Norway</v>
      </c>
      <c r="B80" s="2" t="s">
        <v>1292</v>
      </c>
      <c r="C80" s="2" t="str">
        <f t="shared" si="1"/>
        <v>General Fund - Continuing Appropriations - Norway</v>
      </c>
      <c r="D80" s="2" t="s">
        <v>1213</v>
      </c>
      <c r="E80" s="3" t="s">
        <v>1058</v>
      </c>
      <c r="F80" s="5" t="s">
        <v>1028</v>
      </c>
    </row>
    <row r="81" spans="1:6" x14ac:dyDescent="0.25">
      <c r="A81" s="11" t="str">
        <f>+CONCATENATE(Table4[[#This Row],[Funding Code]]," - ",Table4[[#This Row],[Description]])</f>
        <v>102173 - General Fund - Continuing Appropriations - Saudi Arabia</v>
      </c>
      <c r="B81" s="2" t="s">
        <v>1293</v>
      </c>
      <c r="C81" s="2" t="str">
        <f t="shared" si="1"/>
        <v>General Fund - Continuing Appropriations - Saudi Arabia</v>
      </c>
      <c r="D81" s="2" t="s">
        <v>1213</v>
      </c>
      <c r="E81" s="3" t="s">
        <v>1058</v>
      </c>
      <c r="F81" s="5" t="s">
        <v>1029</v>
      </c>
    </row>
    <row r="82" spans="1:6" x14ac:dyDescent="0.25">
      <c r="A82" s="11" t="str">
        <f>+CONCATENATE(Table4[[#This Row],[Funding Code]]," - ",Table4[[#This Row],[Description]])</f>
        <v>102174 - General Fund - Continuing Appropriations - Spain</v>
      </c>
      <c r="B82" s="2" t="s">
        <v>1294</v>
      </c>
      <c r="C82" s="2" t="str">
        <f t="shared" si="1"/>
        <v>General Fund - Continuing Appropriations - Spain</v>
      </c>
      <c r="D82" s="2" t="s">
        <v>1213</v>
      </c>
      <c r="E82" s="3" t="s">
        <v>1058</v>
      </c>
      <c r="F82" s="5" t="s">
        <v>1030</v>
      </c>
    </row>
    <row r="83" spans="1:6" x14ac:dyDescent="0.25">
      <c r="A83" s="11" t="str">
        <f>+CONCATENATE(Table4[[#This Row],[Funding Code]]," - ",Table4[[#This Row],[Description]])</f>
        <v>102175 - General Fund - Continuing Appropriations - Switzerland</v>
      </c>
      <c r="B83" s="2" t="s">
        <v>1295</v>
      </c>
      <c r="C83" s="2" t="str">
        <f t="shared" si="1"/>
        <v>General Fund - Continuing Appropriations - Switzerland</v>
      </c>
      <c r="D83" s="2" t="s">
        <v>1213</v>
      </c>
      <c r="E83" s="3" t="s">
        <v>1058</v>
      </c>
      <c r="F83" s="5" t="s">
        <v>1031</v>
      </c>
    </row>
    <row r="84" spans="1:6" x14ac:dyDescent="0.25">
      <c r="A84" s="11" t="str">
        <f>+CONCATENATE(Table4[[#This Row],[Funding Code]]," - ",Table4[[#This Row],[Description]])</f>
        <v>102176 - General Fund - Continuing Appropriations - United Kingdom</v>
      </c>
      <c r="B84" s="2" t="s">
        <v>1296</v>
      </c>
      <c r="C84" s="2" t="str">
        <f t="shared" si="1"/>
        <v>General Fund - Continuing Appropriations - United Kingdom</v>
      </c>
      <c r="D84" s="2" t="s">
        <v>1213</v>
      </c>
      <c r="E84" s="3" t="s">
        <v>1058</v>
      </c>
      <c r="F84" s="5" t="s">
        <v>1032</v>
      </c>
    </row>
    <row r="85" spans="1:6" x14ac:dyDescent="0.25">
      <c r="A85" s="11" t="str">
        <f>+CONCATENATE(Table4[[#This Row],[Funding Code]]," - ",Table4[[#This Row],[Description]])</f>
        <v>102177 - General Fund - Continuing Appropriations - United States</v>
      </c>
      <c r="B85" s="2" t="s">
        <v>1297</v>
      </c>
      <c r="C85" s="2" t="str">
        <f t="shared" si="1"/>
        <v>General Fund - Continuing Appropriations - United States</v>
      </c>
      <c r="D85" s="2" t="s">
        <v>1213</v>
      </c>
      <c r="E85" s="3" t="s">
        <v>1058</v>
      </c>
      <c r="F85" s="5" t="s">
        <v>1033</v>
      </c>
    </row>
    <row r="86" spans="1:6" x14ac:dyDescent="0.25">
      <c r="A86" s="11" t="str">
        <f>+CONCATENATE(Table4[[#This Row],[Funding Code]]," - ",Table4[[#This Row],[Description]])</f>
        <v>102178 - General Fund - Continuing Appropriations - United Nations Development Fund for Women (UNIFEM)</v>
      </c>
      <c r="B86" s="2" t="s">
        <v>1298</v>
      </c>
      <c r="C86" s="2" t="str">
        <f t="shared" si="1"/>
        <v>General Fund - Continuing Appropriations - United Nations Development Fund for Women (UNIFEM)</v>
      </c>
      <c r="D86" s="2" t="s">
        <v>1213</v>
      </c>
      <c r="E86" s="3" t="s">
        <v>1058</v>
      </c>
      <c r="F86" s="5" t="s">
        <v>1034</v>
      </c>
    </row>
    <row r="87" spans="1:6" x14ac:dyDescent="0.25">
      <c r="A87" s="11" t="str">
        <f>+CONCATENATE(Table4[[#This Row],[Funding Code]]," - ",Table4[[#This Row],[Description]])</f>
        <v>102179 - General Fund - Continuing Appropriations - United Nations Population Fund (UNFPA)</v>
      </c>
      <c r="B87" s="2" t="s">
        <v>1299</v>
      </c>
      <c r="C87" s="2" t="str">
        <f t="shared" si="1"/>
        <v>General Fund - Continuing Appropriations - United Nations Population Fund (UNFPA)</v>
      </c>
      <c r="D87" s="2" t="s">
        <v>1213</v>
      </c>
      <c r="E87" s="3" t="s">
        <v>1058</v>
      </c>
      <c r="F87" s="5" t="s">
        <v>1035</v>
      </c>
    </row>
    <row r="88" spans="1:6" x14ac:dyDescent="0.25">
      <c r="A88" s="11" t="str">
        <f>+CONCATENATE(Table4[[#This Row],[Funding Code]]," - ",Table4[[#This Row],[Description]])</f>
        <v>102180 - General Fund - Continuing Appropriations - Others  (Specify)</v>
      </c>
      <c r="B88" s="2" t="s">
        <v>1300</v>
      </c>
      <c r="C88" s="2" t="str">
        <f t="shared" si="1"/>
        <v>General Fund - Continuing Appropriations - Others  (Specify)</v>
      </c>
      <c r="D88" s="2" t="s">
        <v>1213</v>
      </c>
      <c r="E88" s="3" t="s">
        <v>1058</v>
      </c>
      <c r="F88" s="6" t="s">
        <v>1036</v>
      </c>
    </row>
    <row r="89" spans="1:6" x14ac:dyDescent="0.25">
      <c r="A89" s="11" t="str">
        <f>+CONCATENATE(Table4[[#This Row],[Funding Code]]," - ",Table4[[#This Row],[Description]])</f>
        <v>102252 - General Fund - Continuing Appropriations - Special Shares of LGUs in the Proceeds of National Taxes</v>
      </c>
      <c r="B89" s="2" t="s">
        <v>1301</v>
      </c>
      <c r="C89" s="2" t="str">
        <f t="shared" si="1"/>
        <v>General Fund - Continuing Appropriations - Special Shares of LGUs in the Proceeds of National Taxes</v>
      </c>
      <c r="D89" s="2" t="s">
        <v>1213</v>
      </c>
      <c r="E89" s="3" t="s">
        <v>1058</v>
      </c>
      <c r="F89" s="5" t="s">
        <v>1037</v>
      </c>
    </row>
    <row r="90" spans="1:6" x14ac:dyDescent="0.25">
      <c r="A90" s="11" t="str">
        <f>+CONCATENATE(Table4[[#This Row],[Funding Code]]," - ",Table4[[#This Row],[Description]])</f>
        <v>102253 - General Fund - Continuing Appropriations - Barangay Officials Death Benefits Fund</v>
      </c>
      <c r="B90" s="2" t="s">
        <v>1302</v>
      </c>
      <c r="C90" s="2" t="str">
        <f t="shared" si="1"/>
        <v>General Fund - Continuing Appropriations - Barangay Officials Death Benefits Fund</v>
      </c>
      <c r="D90" s="2" t="s">
        <v>1213</v>
      </c>
      <c r="E90" s="3" t="s">
        <v>1058</v>
      </c>
      <c r="F90" s="5" t="s">
        <v>1038</v>
      </c>
    </row>
    <row r="91" spans="1:6" x14ac:dyDescent="0.25">
      <c r="A91" s="11" t="str">
        <f>+CONCATENATE(Table4[[#This Row],[Funding Code]]," - ",Table4[[#This Row],[Description]])</f>
        <v>102254 - General Fund - Continuing Appropriations - Local Government Support Fund</v>
      </c>
      <c r="B91" s="2" t="s">
        <v>1303</v>
      </c>
      <c r="C91" s="2" t="str">
        <f t="shared" si="1"/>
        <v>General Fund - Continuing Appropriations - Local Government Support Fund</v>
      </c>
      <c r="D91" s="2" t="s">
        <v>1213</v>
      </c>
      <c r="E91" s="3" t="s">
        <v>1058</v>
      </c>
      <c r="F91" s="5" t="s">
        <v>1039</v>
      </c>
    </row>
    <row r="92" spans="1:6" x14ac:dyDescent="0.25">
      <c r="A92" s="11" t="str">
        <f>+CONCATENATE(Table4[[#This Row],[Funding Code]]," - ",Table4[[#This Row],[Description]])</f>
        <v>102255 - General Fund - Continuing Appropriations - Others  (Specify)</v>
      </c>
      <c r="B92" s="2" t="s">
        <v>1304</v>
      </c>
      <c r="C92" s="2" t="str">
        <f t="shared" si="1"/>
        <v>General Fund - Continuing Appropriations - Others  (Specify)</v>
      </c>
      <c r="D92" s="2" t="s">
        <v>1213</v>
      </c>
      <c r="E92" s="3" t="s">
        <v>1058</v>
      </c>
      <c r="F92" s="6" t="s">
        <v>1036</v>
      </c>
    </row>
    <row r="93" spans="1:6" x14ac:dyDescent="0.25">
      <c r="A93" s="11" t="str">
        <f>+CONCATENATE(Table4[[#This Row],[Funding Code]]," - ",Table4[[#This Row],[Description]])</f>
        <v>102276 - General Fund - Continuing Appropriations - Budgetary Support to Government Corporations - Equity Contribution</v>
      </c>
      <c r="B93" s="2" t="s">
        <v>1305</v>
      </c>
      <c r="C93" s="2" t="str">
        <f t="shared" si="1"/>
        <v>General Fund - Continuing Appropriations - Budgetary Support to Government Corporations - Equity Contribution</v>
      </c>
      <c r="D93" s="2" t="s">
        <v>1213</v>
      </c>
      <c r="E93" s="3" t="s">
        <v>1058</v>
      </c>
      <c r="F93" s="6" t="s">
        <v>1059</v>
      </c>
    </row>
    <row r="94" spans="1:6" x14ac:dyDescent="0.25">
      <c r="A94" s="11" t="str">
        <f>+CONCATENATE(Table4[[#This Row],[Funding Code]]," - ",Table4[[#This Row],[Description]])</f>
        <v>102277 - General Fund - Continuing Appropriations - Budgetary Support to Government Corporations - Subsidies</v>
      </c>
      <c r="B94" s="2" t="s">
        <v>1306</v>
      </c>
      <c r="C94" s="2" t="str">
        <f t="shared" si="1"/>
        <v>General Fund - Continuing Appropriations - Budgetary Support to Government Corporations - Subsidies</v>
      </c>
      <c r="D94" s="2" t="s">
        <v>1213</v>
      </c>
      <c r="E94" s="3" t="s">
        <v>1058</v>
      </c>
      <c r="F94" s="5" t="s">
        <v>1060</v>
      </c>
    </row>
    <row r="95" spans="1:6" x14ac:dyDescent="0.25">
      <c r="A95" s="11" t="str">
        <f>+CONCATENATE(Table4[[#This Row],[Funding Code]]," - ",Table4[[#This Row],[Description]])</f>
        <v>102278 - General Fund - Continuing Appropriations - Budgetary Support to Government Corporations - Loans</v>
      </c>
      <c r="B95" s="2" t="s">
        <v>1307</v>
      </c>
      <c r="C95" s="2" t="str">
        <f t="shared" si="1"/>
        <v>General Fund - Continuing Appropriations - Budgetary Support to Government Corporations - Loans</v>
      </c>
      <c r="D95" s="2" t="s">
        <v>1213</v>
      </c>
      <c r="E95" s="3" t="s">
        <v>1058</v>
      </c>
      <c r="F95" s="5" t="s">
        <v>1061</v>
      </c>
    </row>
    <row r="96" spans="1:6" x14ac:dyDescent="0.25">
      <c r="A96" s="11" t="str">
        <f>+CONCATENATE(Table4[[#This Row],[Funding Code]]," - ",Table4[[#This Row],[Description]])</f>
        <v>102279 - General Fund - Continuing Appropriations - Budgetary Support to Government Corporations - Advances</v>
      </c>
      <c r="B96" s="2" t="s">
        <v>1308</v>
      </c>
      <c r="C96" s="2" t="str">
        <f t="shared" si="1"/>
        <v>General Fund - Continuing Appropriations - Budgetary Support to Government Corporations - Advances</v>
      </c>
      <c r="D96" s="2" t="s">
        <v>1213</v>
      </c>
      <c r="E96" s="3" t="s">
        <v>1058</v>
      </c>
      <c r="F96" s="5" t="s">
        <v>1062</v>
      </c>
    </row>
    <row r="97" spans="1:6" x14ac:dyDescent="0.25">
      <c r="A97" s="11" t="str">
        <f>+CONCATENATE(Table4[[#This Row],[Funding Code]]," - ",Table4[[#This Row],[Description]])</f>
        <v>102281 - General Fund - Continuing Appropriations - Budgetary Support to Government Corporations - Others (Specify)</v>
      </c>
      <c r="B97" s="2" t="s">
        <v>1309</v>
      </c>
      <c r="C97" s="2" t="str">
        <f t="shared" si="1"/>
        <v>General Fund - Continuing Appropriations - Budgetary Support to Government Corporations - Others (Specify)</v>
      </c>
      <c r="D97" s="2" t="s">
        <v>1213</v>
      </c>
      <c r="E97" s="3" t="s">
        <v>1058</v>
      </c>
      <c r="F97" s="6" t="s">
        <v>1063</v>
      </c>
    </row>
    <row r="98" spans="1:6" x14ac:dyDescent="0.25">
      <c r="A98" s="11" t="str">
        <f>+CONCATENATE(Table4[[#This Row],[Funding Code]]," - ",Table4[[#This Row],[Description]])</f>
        <v>102401 - General Fund - Continuing Appropriations - Calamity Fund</v>
      </c>
      <c r="B98" s="2" t="s">
        <v>1310</v>
      </c>
      <c r="C98" s="2" t="str">
        <f t="shared" si="1"/>
        <v>General Fund - Continuing Appropriations - Calamity Fund</v>
      </c>
      <c r="D98" s="2" t="s">
        <v>1213</v>
      </c>
      <c r="E98" s="3" t="s">
        <v>1058</v>
      </c>
      <c r="F98" s="4" t="s">
        <v>1047</v>
      </c>
    </row>
    <row r="99" spans="1:6" x14ac:dyDescent="0.25">
      <c r="A99" s="11" t="str">
        <f>+CONCATENATE(Table4[[#This Row],[Funding Code]]," - ",Table4[[#This Row],[Description]])</f>
        <v>102402 - General Fund - Continuing Appropriations - Contingent Fund</v>
      </c>
      <c r="B99" s="2" t="s">
        <v>1311</v>
      </c>
      <c r="C99" s="2" t="str">
        <f t="shared" si="1"/>
        <v>General Fund - Continuing Appropriations - Contingent Fund</v>
      </c>
      <c r="D99" s="2" t="s">
        <v>1213</v>
      </c>
      <c r="E99" s="3" t="s">
        <v>1058</v>
      </c>
      <c r="F99" s="4" t="s">
        <v>1048</v>
      </c>
    </row>
    <row r="100" spans="1:6" x14ac:dyDescent="0.25">
      <c r="A100" s="11" t="str">
        <f>+CONCATENATE(Table4[[#This Row],[Funding Code]]," - ",Table4[[#This Row],[Description]])</f>
        <v>102403 - General Fund - Continuing Appropriations - DepEd – School Building Program/Educational Facilities Fund</v>
      </c>
      <c r="B100" s="2" t="s">
        <v>1312</v>
      </c>
      <c r="C100" s="2" t="str">
        <f t="shared" si="1"/>
        <v>General Fund - Continuing Appropriations - DepEd – School Building Program/Educational Facilities Fund</v>
      </c>
      <c r="D100" s="2" t="s">
        <v>1213</v>
      </c>
      <c r="E100" s="3" t="s">
        <v>1058</v>
      </c>
      <c r="F100" s="4" t="s">
        <v>1049</v>
      </c>
    </row>
    <row r="101" spans="1:6" x14ac:dyDescent="0.25">
      <c r="A101" s="11" t="str">
        <f>+CONCATENATE(Table4[[#This Row],[Funding Code]]," - ",Table4[[#This Row],[Description]])</f>
        <v>102404 - General Fund - Continuing Appropriations - E-Government Fund</v>
      </c>
      <c r="B101" s="2" t="s">
        <v>1313</v>
      </c>
      <c r="C101" s="2" t="str">
        <f t="shared" si="1"/>
        <v>General Fund - Continuing Appropriations - E-Government Fund</v>
      </c>
      <c r="D101" s="2" t="s">
        <v>1213</v>
      </c>
      <c r="E101" s="3" t="s">
        <v>1058</v>
      </c>
      <c r="F101" s="4" t="s">
        <v>1050</v>
      </c>
    </row>
    <row r="102" spans="1:6" x14ac:dyDescent="0.25">
      <c r="A102" s="11" t="str">
        <f>+CONCATENATE(Table4[[#This Row],[Funding Code]]," - ",Table4[[#This Row],[Description]])</f>
        <v>102405 - General Fund - Continuing Appropriations - International Commitments Fund</v>
      </c>
      <c r="B102" s="2" t="s">
        <v>1314</v>
      </c>
      <c r="C102" s="2" t="str">
        <f t="shared" si="1"/>
        <v>General Fund - Continuing Appropriations - International Commitments Fund</v>
      </c>
      <c r="D102" s="2" t="s">
        <v>1213</v>
      </c>
      <c r="E102" s="3" t="s">
        <v>1058</v>
      </c>
      <c r="F102" s="4" t="s">
        <v>1051</v>
      </c>
    </row>
    <row r="103" spans="1:6" x14ac:dyDescent="0.25">
      <c r="A103" s="11" t="str">
        <f>+CONCATENATE(Table4[[#This Row],[Funding Code]]," - ",Table4[[#This Row],[Description]])</f>
        <v>102406 - General Fund - Continuing Appropriations - Miscellaneous Personnel Benefits Fund</v>
      </c>
      <c r="B103" s="2" t="s">
        <v>1315</v>
      </c>
      <c r="C103" s="2" t="str">
        <f t="shared" si="1"/>
        <v>General Fund - Continuing Appropriations - Miscellaneous Personnel Benefits Fund</v>
      </c>
      <c r="D103" s="2" t="s">
        <v>1213</v>
      </c>
      <c r="E103" s="3" t="s">
        <v>1058</v>
      </c>
      <c r="F103" s="4" t="s">
        <v>1052</v>
      </c>
    </row>
    <row r="104" spans="1:6" x14ac:dyDescent="0.25">
      <c r="A104" s="11" t="str">
        <f>+CONCATENATE(Table4[[#This Row],[Funding Code]]," - ",Table4[[#This Row],[Description]])</f>
        <v>102407 - General Fund - Continuing Appropriations - Pension and Gratuity Fund</v>
      </c>
      <c r="B104" s="2" t="s">
        <v>1316</v>
      </c>
      <c r="C104" s="2" t="str">
        <f t="shared" si="1"/>
        <v>General Fund - Continuing Appropriations - Pension and Gratuity Fund</v>
      </c>
      <c r="D104" s="2" t="s">
        <v>1213</v>
      </c>
      <c r="E104" s="3" t="s">
        <v>1058</v>
      </c>
      <c r="F104" s="4" t="s">
        <v>1053</v>
      </c>
    </row>
    <row r="105" spans="1:6" x14ac:dyDescent="0.25">
      <c r="A105" s="11" t="str">
        <f>+CONCATENATE(Table4[[#This Row],[Funding Code]]," - ",Table4[[#This Row],[Description]])</f>
        <v>102408 - General Fund - Continuing Appropriations - Priority Development Assistance Fund</v>
      </c>
      <c r="B105" s="2" t="s">
        <v>1317</v>
      </c>
      <c r="C105" s="2" t="str">
        <f t="shared" si="1"/>
        <v>General Fund - Continuing Appropriations - Priority Development Assistance Fund</v>
      </c>
      <c r="D105" s="2" t="s">
        <v>1213</v>
      </c>
      <c r="E105" s="3" t="s">
        <v>1058</v>
      </c>
      <c r="F105" s="4" t="s">
        <v>1054</v>
      </c>
    </row>
    <row r="106" spans="1:6" x14ac:dyDescent="0.25">
      <c r="A106" s="11" t="str">
        <f>+CONCATENATE(Table4[[#This Row],[Funding Code]]," - ",Table4[[#This Row],[Description]])</f>
        <v>102409 - General Fund - Continuing Appropriations - Allocation for Capital Outlays and Scholarship Programs of State Universities and Colleges (SUCs)</v>
      </c>
      <c r="B106" s="2" t="s">
        <v>1318</v>
      </c>
      <c r="C106" s="2" t="str">
        <f t="shared" si="1"/>
        <v>General Fund - Continuing Appropriations - Allocation for Capital Outlays and Scholarship Programs of State Universities and Colleges (SUCs)</v>
      </c>
      <c r="D106" s="2" t="s">
        <v>1213</v>
      </c>
      <c r="E106" s="3" t="s">
        <v>1058</v>
      </c>
      <c r="F106" s="4" t="s">
        <v>1055</v>
      </c>
    </row>
    <row r="107" spans="1:6" x14ac:dyDescent="0.25">
      <c r="A107" s="11" t="str">
        <f>+CONCATENATE(Table4[[#This Row],[Funding Code]]," - ",Table4[[#This Row],[Description]])</f>
        <v>102410 - General Fund - Continuing Appropriations - Feasibility Studies Fund</v>
      </c>
      <c r="B107" s="2" t="s">
        <v>1319</v>
      </c>
      <c r="C107" s="2" t="str">
        <f t="shared" si="1"/>
        <v>General Fund - Continuing Appropriations - Feasibility Studies Fund</v>
      </c>
      <c r="D107" s="2" t="s">
        <v>1213</v>
      </c>
      <c r="E107" s="3" t="s">
        <v>1058</v>
      </c>
      <c r="F107" s="4" t="s">
        <v>1056</v>
      </c>
    </row>
    <row r="108" spans="1:6" x14ac:dyDescent="0.25">
      <c r="A108" s="11" t="str">
        <f>+CONCATENATE(Table4[[#This Row],[Funding Code]]," - ",Table4[[#This Row],[Description]])</f>
        <v>102411 - General Fund - Continuing Appropriations -  Others</v>
      </c>
      <c r="B108" s="2" t="s">
        <v>1320</v>
      </c>
      <c r="C108" s="2" t="str">
        <f t="shared" si="1"/>
        <v>General Fund - Continuing Appropriations -  Others</v>
      </c>
      <c r="D108" s="2" t="s">
        <v>1213</v>
      </c>
      <c r="E108" s="3" t="s">
        <v>1058</v>
      </c>
      <c r="F108" s="7" t="s">
        <v>1057</v>
      </c>
    </row>
    <row r="109" spans="1:6" x14ac:dyDescent="0.25">
      <c r="A109" s="11" t="str">
        <f>+CONCATENATE(Table4[[#This Row],[Funding Code]]," - ",Table4[[#This Row],[Description]])</f>
        <v>103000 - General Fund - Supplemental Appropriations - Supplemental Appropriations</v>
      </c>
      <c r="B109" s="2" t="s">
        <v>1321</v>
      </c>
      <c r="C109" s="2" t="str">
        <f t="shared" si="1"/>
        <v>General Fund - Supplemental Appropriations - Supplemental Appropriations</v>
      </c>
      <c r="D109" s="2" t="s">
        <v>1213</v>
      </c>
      <c r="E109" s="3" t="s">
        <v>1064</v>
      </c>
      <c r="F109" s="3" t="s">
        <v>1064</v>
      </c>
    </row>
    <row r="110" spans="1:6" x14ac:dyDescent="0.25">
      <c r="A110" s="11" t="str">
        <f>+CONCATENATE(Table4[[#This Row],[Funding Code]]," - ",Table4[[#This Row],[Description]])</f>
        <v xml:space="preserve">103101 - General Fund - Supplemental Appropriations - Specific Budgets of National Government Agencies </v>
      </c>
      <c r="B110" s="2" t="s">
        <v>1322</v>
      </c>
      <c r="C110" s="2" t="str">
        <f t="shared" si="1"/>
        <v xml:space="preserve">General Fund - Supplemental Appropriations - Specific Budgets of National Government Agencies </v>
      </c>
      <c r="D110" s="2" t="s">
        <v>1213</v>
      </c>
      <c r="E110" s="3" t="s">
        <v>1064</v>
      </c>
      <c r="F110" s="3" t="s">
        <v>1006</v>
      </c>
    </row>
    <row r="111" spans="1:6" x14ac:dyDescent="0.25">
      <c r="A111" s="11" t="str">
        <f>+CONCATENATE(Table4[[#This Row],[Funding Code]]," - ",Table4[[#This Row],[Description]])</f>
        <v>104000 - General Fund - Automatic Appropriations - Automatic Appropriations</v>
      </c>
      <c r="B111" s="2" t="s">
        <v>1323</v>
      </c>
      <c r="C111" s="2" t="str">
        <f t="shared" si="1"/>
        <v>General Fund - Automatic Appropriations - Automatic Appropriations</v>
      </c>
      <c r="D111" s="2" t="s">
        <v>1213</v>
      </c>
      <c r="E111" s="2" t="s">
        <v>1065</v>
      </c>
      <c r="F111" s="3" t="s">
        <v>1065</v>
      </c>
    </row>
    <row r="112" spans="1:6" x14ac:dyDescent="0.25">
      <c r="A112" s="11" t="str">
        <f>+CONCATENATE(Table4[[#This Row],[Funding Code]]," - ",Table4[[#This Row],[Description]])</f>
        <v xml:space="preserve">104102 - General Fund - Automatic Appropriations - Specific Budgets of National Government Agencies </v>
      </c>
      <c r="B112" s="2" t="s">
        <v>1324</v>
      </c>
      <c r="C112" s="2" t="str">
        <f t="shared" si="1"/>
        <v xml:space="preserve">General Fund - Automatic Appropriations - Specific Budgets of National Government Agencies </v>
      </c>
      <c r="D112" s="2" t="s">
        <v>1213</v>
      </c>
      <c r="E112" s="2" t="s">
        <v>1065</v>
      </c>
      <c r="F112" s="3" t="s">
        <v>1006</v>
      </c>
    </row>
    <row r="113" spans="1:6" x14ac:dyDescent="0.25">
      <c r="A113" s="11" t="str">
        <f>+CONCATENATE(Table4[[#This Row],[Funding Code]]," - ",Table4[[#This Row],[Description]])</f>
        <v>104152 - General Fund - Automatic Appropriations - Asian Development Bank</v>
      </c>
      <c r="B113" s="2" t="s">
        <v>1325</v>
      </c>
      <c r="C113" s="2" t="str">
        <f t="shared" si="1"/>
        <v>General Fund - Automatic Appropriations - Asian Development Bank</v>
      </c>
      <c r="D113" s="2" t="s">
        <v>1213</v>
      </c>
      <c r="E113" s="2" t="s">
        <v>1065</v>
      </c>
      <c r="F113" s="4" t="s">
        <v>1008</v>
      </c>
    </row>
    <row r="114" spans="1:6" x14ac:dyDescent="0.25">
      <c r="A114" s="11" t="str">
        <f>+CONCATENATE(Table4[[#This Row],[Funding Code]]," - ",Table4[[#This Row],[Description]])</f>
        <v>104153 - General Fund - Automatic Appropriations - Australia</v>
      </c>
      <c r="B114" s="2" t="s">
        <v>1326</v>
      </c>
      <c r="C114" s="2" t="str">
        <f t="shared" si="1"/>
        <v>General Fund - Automatic Appropriations - Australia</v>
      </c>
      <c r="D114" s="2" t="s">
        <v>1213</v>
      </c>
      <c r="E114" s="2" t="s">
        <v>1065</v>
      </c>
      <c r="F114" s="4" t="s">
        <v>1009</v>
      </c>
    </row>
    <row r="115" spans="1:6" x14ac:dyDescent="0.25">
      <c r="A115" s="11" t="str">
        <f>+CONCATENATE(Table4[[#This Row],[Funding Code]]," - ",Table4[[#This Row],[Description]])</f>
        <v>104154 - General Fund - Automatic Appropriations - Austria</v>
      </c>
      <c r="B115" s="2" t="s">
        <v>1327</v>
      </c>
      <c r="C115" s="2" t="str">
        <f t="shared" si="1"/>
        <v>General Fund - Automatic Appropriations - Austria</v>
      </c>
      <c r="D115" s="2" t="s">
        <v>1213</v>
      </c>
      <c r="E115" s="2" t="s">
        <v>1065</v>
      </c>
      <c r="F115" s="4" t="s">
        <v>1010</v>
      </c>
    </row>
    <row r="116" spans="1:6" x14ac:dyDescent="0.25">
      <c r="A116" s="11" t="str">
        <f>+CONCATENATE(Table4[[#This Row],[Funding Code]]," - ",Table4[[#This Row],[Description]])</f>
        <v>104155 - General Fund - Automatic Appropriations - Belgium</v>
      </c>
      <c r="B116" s="2" t="s">
        <v>1328</v>
      </c>
      <c r="C116" s="2" t="str">
        <f t="shared" si="1"/>
        <v>General Fund - Automatic Appropriations - Belgium</v>
      </c>
      <c r="D116" s="2" t="s">
        <v>1213</v>
      </c>
      <c r="E116" s="2" t="s">
        <v>1065</v>
      </c>
      <c r="F116" s="4" t="s">
        <v>1011</v>
      </c>
    </row>
    <row r="117" spans="1:6" x14ac:dyDescent="0.25">
      <c r="A117" s="11" t="str">
        <f>+CONCATENATE(Table4[[#This Row],[Funding Code]]," - ",Table4[[#This Row],[Description]])</f>
        <v>104156 - General Fund - Automatic Appropriations - Canada</v>
      </c>
      <c r="B117" s="2" t="s">
        <v>1329</v>
      </c>
      <c r="C117" s="2" t="str">
        <f t="shared" si="1"/>
        <v>General Fund - Automatic Appropriations - Canada</v>
      </c>
      <c r="D117" s="2" t="s">
        <v>1213</v>
      </c>
      <c r="E117" s="2" t="s">
        <v>1065</v>
      </c>
      <c r="F117" s="4" t="s">
        <v>1012</v>
      </c>
    </row>
    <row r="118" spans="1:6" x14ac:dyDescent="0.25">
      <c r="A118" s="11" t="str">
        <f>+CONCATENATE(Table4[[#This Row],[Funding Code]]," - ",Table4[[#This Row],[Description]])</f>
        <v>104157 - General Fund - Automatic Appropriations - China</v>
      </c>
      <c r="B118" s="2" t="s">
        <v>1330</v>
      </c>
      <c r="C118" s="2" t="str">
        <f t="shared" si="1"/>
        <v>General Fund - Automatic Appropriations - China</v>
      </c>
      <c r="D118" s="2" t="s">
        <v>1213</v>
      </c>
      <c r="E118" s="2" t="s">
        <v>1065</v>
      </c>
      <c r="F118" s="4" t="s">
        <v>1013</v>
      </c>
    </row>
    <row r="119" spans="1:6" x14ac:dyDescent="0.25">
      <c r="A119" s="11" t="str">
        <f>+CONCATENATE(Table4[[#This Row],[Funding Code]]," - ",Table4[[#This Row],[Description]])</f>
        <v>104158 - General Fund - Automatic Appropriations - Denmark</v>
      </c>
      <c r="B119" s="2" t="s">
        <v>1331</v>
      </c>
      <c r="C119" s="2" t="str">
        <f t="shared" si="1"/>
        <v>General Fund - Automatic Appropriations - Denmark</v>
      </c>
      <c r="D119" s="2" t="s">
        <v>1213</v>
      </c>
      <c r="E119" s="2" t="s">
        <v>1065</v>
      </c>
      <c r="F119" s="4" t="s">
        <v>1014</v>
      </c>
    </row>
    <row r="120" spans="1:6" x14ac:dyDescent="0.25">
      <c r="A120" s="11" t="str">
        <f>+CONCATENATE(Table4[[#This Row],[Funding Code]]," - ",Table4[[#This Row],[Description]])</f>
        <v>104159 - General Fund - Automatic Appropriations - European Commission</v>
      </c>
      <c r="B120" s="2" t="s">
        <v>1332</v>
      </c>
      <c r="C120" s="2" t="str">
        <f t="shared" si="1"/>
        <v>General Fund - Automatic Appropriations - European Commission</v>
      </c>
      <c r="D120" s="2" t="s">
        <v>1213</v>
      </c>
      <c r="E120" s="2" t="s">
        <v>1065</v>
      </c>
      <c r="F120" s="5" t="s">
        <v>1015</v>
      </c>
    </row>
    <row r="121" spans="1:6" x14ac:dyDescent="0.25">
      <c r="A121" s="11" t="str">
        <f>+CONCATENATE(Table4[[#This Row],[Funding Code]]," - ",Table4[[#This Row],[Description]])</f>
        <v>104160 - General Fund - Automatic Appropriations - France</v>
      </c>
      <c r="B121" s="2" t="s">
        <v>1333</v>
      </c>
      <c r="C121" s="2" t="str">
        <f t="shared" si="1"/>
        <v>General Fund - Automatic Appropriations - France</v>
      </c>
      <c r="D121" s="2" t="s">
        <v>1213</v>
      </c>
      <c r="E121" s="2" t="s">
        <v>1065</v>
      </c>
      <c r="F121" s="5" t="s">
        <v>1016</v>
      </c>
    </row>
    <row r="122" spans="1:6" x14ac:dyDescent="0.25">
      <c r="A122" s="11" t="str">
        <f>+CONCATENATE(Table4[[#This Row],[Funding Code]]," - ",Table4[[#This Row],[Description]])</f>
        <v>104161 - General Fund - Automatic Appropriations - Germany</v>
      </c>
      <c r="B122" s="2" t="s">
        <v>1334</v>
      </c>
      <c r="C122" s="2" t="str">
        <f t="shared" si="1"/>
        <v>General Fund - Automatic Appropriations - Germany</v>
      </c>
      <c r="D122" s="2" t="s">
        <v>1213</v>
      </c>
      <c r="E122" s="2" t="s">
        <v>1065</v>
      </c>
      <c r="F122" s="5" t="s">
        <v>1017</v>
      </c>
    </row>
    <row r="123" spans="1:6" x14ac:dyDescent="0.25">
      <c r="A123" s="11" t="str">
        <f>+CONCATENATE(Table4[[#This Row],[Funding Code]]," - ",Table4[[#This Row],[Description]])</f>
        <v>104162 - General Fund - Automatic Appropriations - Global Environment Facility</v>
      </c>
      <c r="B123" s="2" t="s">
        <v>1335</v>
      </c>
      <c r="C123" s="2" t="str">
        <f t="shared" si="1"/>
        <v>General Fund - Automatic Appropriations - Global Environment Facility</v>
      </c>
      <c r="D123" s="2" t="s">
        <v>1213</v>
      </c>
      <c r="E123" s="2" t="s">
        <v>1065</v>
      </c>
      <c r="F123" s="5" t="s">
        <v>1018</v>
      </c>
    </row>
    <row r="124" spans="1:6" x14ac:dyDescent="0.25">
      <c r="A124" s="11" t="str">
        <f>+CONCATENATE(Table4[[#This Row],[Funding Code]]," - ",Table4[[#This Row],[Description]])</f>
        <v>104163 - General Fund - Automatic Appropriations - International Bank for Reconstruction and Development (IBRD)</v>
      </c>
      <c r="B124" s="2" t="s">
        <v>1336</v>
      </c>
      <c r="C124" s="2" t="str">
        <f t="shared" si="1"/>
        <v>General Fund - Automatic Appropriations - International Bank for Reconstruction and Development (IBRD)</v>
      </c>
      <c r="D124" s="2" t="s">
        <v>1213</v>
      </c>
      <c r="E124" s="2" t="s">
        <v>1065</v>
      </c>
      <c r="F124" s="5" t="s">
        <v>1019</v>
      </c>
    </row>
    <row r="125" spans="1:6" x14ac:dyDescent="0.25">
      <c r="A125" s="11" t="str">
        <f>+CONCATENATE(Table4[[#This Row],[Funding Code]]," - ",Table4[[#This Row],[Description]])</f>
        <v>104164 - General Fund - Automatic Appropriations - International Development Fund (IDF)</v>
      </c>
      <c r="B125" s="2" t="s">
        <v>1337</v>
      </c>
      <c r="C125" s="2" t="str">
        <f t="shared" si="1"/>
        <v>General Fund - Automatic Appropriations - International Development Fund (IDF)</v>
      </c>
      <c r="D125" s="2" t="s">
        <v>1213</v>
      </c>
      <c r="E125" s="2" t="s">
        <v>1065</v>
      </c>
      <c r="F125" s="5" t="s">
        <v>1020</v>
      </c>
    </row>
    <row r="126" spans="1:6" x14ac:dyDescent="0.25">
      <c r="A126" s="11" t="str">
        <f>+CONCATENATE(Table4[[#This Row],[Funding Code]]," - ",Table4[[#This Row],[Description]])</f>
        <v>104165 - General Fund - Automatic Appropriations - International Fund for Agricultural Development (IFAD)</v>
      </c>
      <c r="B126" s="2" t="s">
        <v>1338</v>
      </c>
      <c r="C126" s="2" t="str">
        <f t="shared" si="1"/>
        <v>General Fund - Automatic Appropriations - International Fund for Agricultural Development (IFAD)</v>
      </c>
      <c r="D126" s="2" t="s">
        <v>1213</v>
      </c>
      <c r="E126" s="2" t="s">
        <v>1065</v>
      </c>
      <c r="F126" s="5" t="s">
        <v>1021</v>
      </c>
    </row>
    <row r="127" spans="1:6" x14ac:dyDescent="0.25">
      <c r="A127" s="11" t="str">
        <f>+CONCATENATE(Table4[[#This Row],[Funding Code]]," - ",Table4[[#This Row],[Description]])</f>
        <v>104166 - General Fund - Automatic Appropriations - Italy</v>
      </c>
      <c r="B127" s="2" t="s">
        <v>1339</v>
      </c>
      <c r="C127" s="2" t="str">
        <f t="shared" si="1"/>
        <v>General Fund - Automatic Appropriations - Italy</v>
      </c>
      <c r="D127" s="2" t="s">
        <v>1213</v>
      </c>
      <c r="E127" s="2" t="s">
        <v>1065</v>
      </c>
      <c r="F127" s="5" t="s">
        <v>1022</v>
      </c>
    </row>
    <row r="128" spans="1:6" x14ac:dyDescent="0.25">
      <c r="A128" s="11" t="str">
        <f>+CONCATENATE(Table4[[#This Row],[Funding Code]]," - ",Table4[[#This Row],[Description]])</f>
        <v>104167 - General Fund - Automatic Appropriations - Japan</v>
      </c>
      <c r="B128" s="2" t="s">
        <v>1340</v>
      </c>
      <c r="C128" s="2" t="str">
        <f t="shared" si="1"/>
        <v>General Fund - Automatic Appropriations - Japan</v>
      </c>
      <c r="D128" s="2" t="s">
        <v>1213</v>
      </c>
      <c r="E128" s="2" t="s">
        <v>1065</v>
      </c>
      <c r="F128" s="5" t="s">
        <v>1023</v>
      </c>
    </row>
    <row r="129" spans="1:6" x14ac:dyDescent="0.25">
      <c r="A129" s="11" t="str">
        <f>+CONCATENATE(Table4[[#This Row],[Funding Code]]," - ",Table4[[#This Row],[Description]])</f>
        <v>104168 - General Fund - Automatic Appropriations - Korea</v>
      </c>
      <c r="B129" s="2" t="s">
        <v>1341</v>
      </c>
      <c r="C129" s="2" t="str">
        <f t="shared" si="1"/>
        <v>General Fund - Automatic Appropriations - Korea</v>
      </c>
      <c r="D129" s="2" t="s">
        <v>1213</v>
      </c>
      <c r="E129" s="2" t="s">
        <v>1065</v>
      </c>
      <c r="F129" s="5" t="s">
        <v>1024</v>
      </c>
    </row>
    <row r="130" spans="1:6" x14ac:dyDescent="0.25">
      <c r="A130" s="11" t="str">
        <f>+CONCATENATE(Table4[[#This Row],[Funding Code]]," - ",Table4[[#This Row],[Description]])</f>
        <v>104169 - General Fund - Automatic Appropriations - Millennium Challenge Corporation</v>
      </c>
      <c r="B130" s="2" t="s">
        <v>1342</v>
      </c>
      <c r="C130" s="2" t="str">
        <f t="shared" ref="C130:C193" si="2">+CONCATENATE(D130," - ",E130," - ",F130)</f>
        <v>General Fund - Automatic Appropriations - Millennium Challenge Corporation</v>
      </c>
      <c r="D130" s="2" t="s">
        <v>1213</v>
      </c>
      <c r="E130" s="2" t="s">
        <v>1065</v>
      </c>
      <c r="F130" s="5" t="s">
        <v>1025</v>
      </c>
    </row>
    <row r="131" spans="1:6" x14ac:dyDescent="0.25">
      <c r="A131" s="11" t="str">
        <f>+CONCATENATE(Table4[[#This Row],[Funding Code]]," - ",Table4[[#This Row],[Description]])</f>
        <v>104170 - General Fund - Automatic Appropriations - Netherlands</v>
      </c>
      <c r="B131" s="2" t="s">
        <v>1343</v>
      </c>
      <c r="C131" s="2" t="str">
        <f t="shared" si="2"/>
        <v>General Fund - Automatic Appropriations - Netherlands</v>
      </c>
      <c r="D131" s="2" t="s">
        <v>1213</v>
      </c>
      <c r="E131" s="2" t="s">
        <v>1065</v>
      </c>
      <c r="F131" s="5" t="s">
        <v>1026</v>
      </c>
    </row>
    <row r="132" spans="1:6" x14ac:dyDescent="0.25">
      <c r="A132" s="11" t="str">
        <f>+CONCATENATE(Table4[[#This Row],[Funding Code]]," - ",Table4[[#This Row],[Description]])</f>
        <v>104171 - General Fund - Automatic Appropriations - New Zealand</v>
      </c>
      <c r="B132" s="2" t="s">
        <v>1344</v>
      </c>
      <c r="C132" s="2" t="str">
        <f t="shared" si="2"/>
        <v>General Fund - Automatic Appropriations - New Zealand</v>
      </c>
      <c r="D132" s="2" t="s">
        <v>1213</v>
      </c>
      <c r="E132" s="2" t="s">
        <v>1065</v>
      </c>
      <c r="F132" s="5" t="s">
        <v>1027</v>
      </c>
    </row>
    <row r="133" spans="1:6" x14ac:dyDescent="0.25">
      <c r="A133" s="11" t="str">
        <f>+CONCATENATE(Table4[[#This Row],[Funding Code]]," - ",Table4[[#This Row],[Description]])</f>
        <v>104172 - General Fund - Automatic Appropriations - Norway</v>
      </c>
      <c r="B133" s="2" t="s">
        <v>1345</v>
      </c>
      <c r="C133" s="2" t="str">
        <f t="shared" si="2"/>
        <v>General Fund - Automatic Appropriations - Norway</v>
      </c>
      <c r="D133" s="2" t="s">
        <v>1213</v>
      </c>
      <c r="E133" s="2" t="s">
        <v>1065</v>
      </c>
      <c r="F133" s="5" t="s">
        <v>1028</v>
      </c>
    </row>
    <row r="134" spans="1:6" x14ac:dyDescent="0.25">
      <c r="A134" s="11" t="str">
        <f>+CONCATENATE(Table4[[#This Row],[Funding Code]]," - ",Table4[[#This Row],[Description]])</f>
        <v>104173 - General Fund - Automatic Appropriations - Saudi Arabia</v>
      </c>
      <c r="B134" s="2" t="s">
        <v>1346</v>
      </c>
      <c r="C134" s="2" t="str">
        <f t="shared" si="2"/>
        <v>General Fund - Automatic Appropriations - Saudi Arabia</v>
      </c>
      <c r="D134" s="2" t="s">
        <v>1213</v>
      </c>
      <c r="E134" s="2" t="s">
        <v>1065</v>
      </c>
      <c r="F134" s="5" t="s">
        <v>1029</v>
      </c>
    </row>
    <row r="135" spans="1:6" x14ac:dyDescent="0.25">
      <c r="A135" s="11" t="str">
        <f>+CONCATENATE(Table4[[#This Row],[Funding Code]]," - ",Table4[[#This Row],[Description]])</f>
        <v>104174 - General Fund - Automatic Appropriations - Spain</v>
      </c>
      <c r="B135" s="2" t="s">
        <v>1347</v>
      </c>
      <c r="C135" s="2" t="str">
        <f t="shared" si="2"/>
        <v>General Fund - Automatic Appropriations - Spain</v>
      </c>
      <c r="D135" s="2" t="s">
        <v>1213</v>
      </c>
      <c r="E135" s="2" t="s">
        <v>1065</v>
      </c>
      <c r="F135" s="5" t="s">
        <v>1030</v>
      </c>
    </row>
    <row r="136" spans="1:6" x14ac:dyDescent="0.25">
      <c r="A136" s="11" t="str">
        <f>+CONCATENATE(Table4[[#This Row],[Funding Code]]," - ",Table4[[#This Row],[Description]])</f>
        <v>104175 - General Fund - Automatic Appropriations - Switzerland</v>
      </c>
      <c r="B136" s="2" t="s">
        <v>1348</v>
      </c>
      <c r="C136" s="2" t="str">
        <f t="shared" si="2"/>
        <v>General Fund - Automatic Appropriations - Switzerland</v>
      </c>
      <c r="D136" s="2" t="s">
        <v>1213</v>
      </c>
      <c r="E136" s="2" t="s">
        <v>1065</v>
      </c>
      <c r="F136" s="5" t="s">
        <v>1031</v>
      </c>
    </row>
    <row r="137" spans="1:6" x14ac:dyDescent="0.25">
      <c r="A137" s="11" t="str">
        <f>+CONCATENATE(Table4[[#This Row],[Funding Code]]," - ",Table4[[#This Row],[Description]])</f>
        <v>104176 - General Fund - Automatic Appropriations - United Kingdom</v>
      </c>
      <c r="B137" s="2" t="s">
        <v>1349</v>
      </c>
      <c r="C137" s="2" t="str">
        <f t="shared" si="2"/>
        <v>General Fund - Automatic Appropriations - United Kingdom</v>
      </c>
      <c r="D137" s="2" t="s">
        <v>1213</v>
      </c>
      <c r="E137" s="2" t="s">
        <v>1065</v>
      </c>
      <c r="F137" s="5" t="s">
        <v>1032</v>
      </c>
    </row>
    <row r="138" spans="1:6" x14ac:dyDescent="0.25">
      <c r="A138" s="11" t="str">
        <f>+CONCATENATE(Table4[[#This Row],[Funding Code]]," - ",Table4[[#This Row],[Description]])</f>
        <v>104177 - General Fund - Automatic Appropriations - United States</v>
      </c>
      <c r="B138" s="2" t="s">
        <v>1350</v>
      </c>
      <c r="C138" s="2" t="str">
        <f t="shared" si="2"/>
        <v>General Fund - Automatic Appropriations - United States</v>
      </c>
      <c r="D138" s="2" t="s">
        <v>1213</v>
      </c>
      <c r="E138" s="2" t="s">
        <v>1065</v>
      </c>
      <c r="F138" s="5" t="s">
        <v>1033</v>
      </c>
    </row>
    <row r="139" spans="1:6" x14ac:dyDescent="0.25">
      <c r="A139" s="11" t="str">
        <f>+CONCATENATE(Table4[[#This Row],[Funding Code]]," - ",Table4[[#This Row],[Description]])</f>
        <v>104178 - General Fund - Automatic Appropriations - United Nations Development Fund for Women (UNIFEM)</v>
      </c>
      <c r="B139" s="2" t="s">
        <v>1351</v>
      </c>
      <c r="C139" s="2" t="str">
        <f t="shared" si="2"/>
        <v>General Fund - Automatic Appropriations - United Nations Development Fund for Women (UNIFEM)</v>
      </c>
      <c r="D139" s="2" t="s">
        <v>1213</v>
      </c>
      <c r="E139" s="2" t="s">
        <v>1065</v>
      </c>
      <c r="F139" s="5" t="s">
        <v>1034</v>
      </c>
    </row>
    <row r="140" spans="1:6" x14ac:dyDescent="0.25">
      <c r="A140" s="11" t="str">
        <f>+CONCATENATE(Table4[[#This Row],[Funding Code]]," - ",Table4[[#This Row],[Description]])</f>
        <v>104179 - General Fund - Automatic Appropriations - United Nations Population Fund (UNFPA)</v>
      </c>
      <c r="B140" s="2" t="s">
        <v>1352</v>
      </c>
      <c r="C140" s="2" t="str">
        <f t="shared" si="2"/>
        <v>General Fund - Automatic Appropriations - United Nations Population Fund (UNFPA)</v>
      </c>
      <c r="D140" s="2" t="s">
        <v>1213</v>
      </c>
      <c r="E140" s="2" t="s">
        <v>1065</v>
      </c>
      <c r="F140" s="5" t="s">
        <v>1035</v>
      </c>
    </row>
    <row r="141" spans="1:6" x14ac:dyDescent="0.25">
      <c r="A141" s="11" t="str">
        <f>+CONCATENATE(Table4[[#This Row],[Funding Code]]," - ",Table4[[#This Row],[Description]])</f>
        <v>104250 - General Fund - Automatic Appropriations - Others  (Specify)</v>
      </c>
      <c r="B141" s="2" t="s">
        <v>1353</v>
      </c>
      <c r="C141" s="2" t="str">
        <f t="shared" si="2"/>
        <v>General Fund - Automatic Appropriations - Others  (Specify)</v>
      </c>
      <c r="D141" s="2" t="s">
        <v>1213</v>
      </c>
      <c r="E141" s="2" t="s">
        <v>1065</v>
      </c>
      <c r="F141" s="6" t="s">
        <v>1036</v>
      </c>
    </row>
    <row r="142" spans="1:6" x14ac:dyDescent="0.25">
      <c r="A142" s="11" t="str">
        <f>+CONCATENATE(Table4[[#This Row],[Funding Code]]," - ",Table4[[#This Row],[Description]])</f>
        <v>104251 - General Fund - Automatic Appropriations - Internal Revenue Allotment</v>
      </c>
      <c r="B142" s="2" t="s">
        <v>1354</v>
      </c>
      <c r="C142" s="2" t="str">
        <f t="shared" si="2"/>
        <v>General Fund - Automatic Appropriations - Internal Revenue Allotment</v>
      </c>
      <c r="D142" s="2" t="s">
        <v>1213</v>
      </c>
      <c r="E142" s="2" t="s">
        <v>1065</v>
      </c>
      <c r="F142" s="5" t="s">
        <v>1066</v>
      </c>
    </row>
    <row r="143" spans="1:6" x14ac:dyDescent="0.25">
      <c r="A143" s="11" t="str">
        <f>+CONCATENATE(Table4[[#This Row],[Funding Code]]," - ",Table4[[#This Row],[Description]])</f>
        <v>104280 - General Fund - Automatic Appropriations - Budgetary Support to Government Corporations - Net Lending</v>
      </c>
      <c r="B143" s="2" t="s">
        <v>1355</v>
      </c>
      <c r="C143" s="2" t="str">
        <f t="shared" si="2"/>
        <v>General Fund - Automatic Appropriations - Budgetary Support to Government Corporations - Net Lending</v>
      </c>
      <c r="D143" s="2" t="s">
        <v>1213</v>
      </c>
      <c r="E143" s="2" t="s">
        <v>1065</v>
      </c>
      <c r="F143" s="5" t="s">
        <v>1067</v>
      </c>
    </row>
    <row r="144" spans="1:6" x14ac:dyDescent="0.25">
      <c r="A144" s="11" t="str">
        <f>+CONCATENATE(Table4[[#This Row],[Funding Code]]," - ",Table4[[#This Row],[Description]])</f>
        <v>104301 - General Fund - Automatic Appropriations - Financial Assistance to MMDA - Subsidies</v>
      </c>
      <c r="B144" s="2" t="s">
        <v>1356</v>
      </c>
      <c r="C144" s="2" t="str">
        <f t="shared" si="2"/>
        <v>General Fund - Automatic Appropriations - Financial Assistance to MMDA - Subsidies</v>
      </c>
      <c r="D144" s="2" t="s">
        <v>1213</v>
      </c>
      <c r="E144" s="2" t="s">
        <v>1065</v>
      </c>
      <c r="F144" s="5" t="s">
        <v>1045</v>
      </c>
    </row>
    <row r="145" spans="1:6" x14ac:dyDescent="0.25">
      <c r="A145" s="11" t="str">
        <f>+CONCATENATE(Table4[[#This Row],[Funding Code]]," - ",Table4[[#This Row],[Description]])</f>
        <v>104302 - General Fund - Automatic Appropriations - Others (Specify)</v>
      </c>
      <c r="B145" s="2" t="s">
        <v>1357</v>
      </c>
      <c r="C145" s="2" t="str">
        <f t="shared" si="2"/>
        <v>General Fund - Automatic Appropriations - Others (Specify)</v>
      </c>
      <c r="D145" s="2" t="s">
        <v>1213</v>
      </c>
      <c r="E145" s="2" t="s">
        <v>1065</v>
      </c>
      <c r="F145" s="6" t="s">
        <v>1044</v>
      </c>
    </row>
    <row r="146" spans="1:6" x14ac:dyDescent="0.25">
      <c r="A146" s="11" t="str">
        <f>+CONCATENATE(Table4[[#This Row],[Funding Code]]," - ",Table4[[#This Row],[Description]])</f>
        <v xml:space="preserve">104321 - General Fund - Automatic Appropriations - Fiduciary Fund for Agrarian Reform Education </v>
      </c>
      <c r="B146" s="2" t="s">
        <v>1358</v>
      </c>
      <c r="C146" s="2" t="str">
        <f t="shared" si="2"/>
        <v xml:space="preserve">General Fund - Automatic Appropriations - Fiduciary Fund for Agrarian Reform Education </v>
      </c>
      <c r="D146" s="2" t="s">
        <v>1213</v>
      </c>
      <c r="E146" s="2" t="s">
        <v>1065</v>
      </c>
      <c r="F146" s="8" t="s">
        <v>1068</v>
      </c>
    </row>
    <row r="147" spans="1:6" x14ac:dyDescent="0.25">
      <c r="A147" s="11" t="str">
        <f>+CONCATENATE(Table4[[#This Row],[Funding Code]]," - ",Table4[[#This Row],[Description]])</f>
        <v>104322 - General Fund - Automatic Appropriations - Agrarian Reform Fund</v>
      </c>
      <c r="B147" s="2" t="s">
        <v>1359</v>
      </c>
      <c r="C147" s="2" t="str">
        <f t="shared" si="2"/>
        <v>General Fund - Automatic Appropriations - Agrarian Reform Fund</v>
      </c>
      <c r="D147" s="2" t="s">
        <v>1213</v>
      </c>
      <c r="E147" s="2" t="s">
        <v>1065</v>
      </c>
      <c r="F147" s="8" t="s">
        <v>1069</v>
      </c>
    </row>
    <row r="148" spans="1:6" x14ac:dyDescent="0.25">
      <c r="A148" s="11" t="str">
        <f>+CONCATENATE(Table4[[#This Row],[Funding Code]]," - ",Table4[[#This Row],[Description]])</f>
        <v>104323 - General Fund - Automatic Appropriations - Agricultural Competitiveness Enhancement Fund</v>
      </c>
      <c r="B148" s="2" t="s">
        <v>1360</v>
      </c>
      <c r="C148" s="2" t="str">
        <f t="shared" si="2"/>
        <v>General Fund - Automatic Appropriations - Agricultural Competitiveness Enhancement Fund</v>
      </c>
      <c r="D148" s="2" t="s">
        <v>1213</v>
      </c>
      <c r="E148" s="2" t="s">
        <v>1065</v>
      </c>
      <c r="F148" s="3" t="s">
        <v>1070</v>
      </c>
    </row>
    <row r="149" spans="1:6" x14ac:dyDescent="0.25">
      <c r="A149" s="11" t="str">
        <f>+CONCATENATE(Table4[[#This Row],[Funding Code]]," - ",Table4[[#This Row],[Description]])</f>
        <v>104324 - General Fund - Automatic Appropriations - Agro-Industry Modernization Credit and Financing Program (AMCFP)</v>
      </c>
      <c r="B149" s="2" t="s">
        <v>1361</v>
      </c>
      <c r="C149" s="2" t="str">
        <f t="shared" si="2"/>
        <v>General Fund - Automatic Appropriations - Agro-Industry Modernization Credit and Financing Program (AMCFP)</v>
      </c>
      <c r="D149" s="2" t="s">
        <v>1213</v>
      </c>
      <c r="E149" s="2" t="s">
        <v>1065</v>
      </c>
      <c r="F149" s="3" t="s">
        <v>1071</v>
      </c>
    </row>
    <row r="150" spans="1:6" x14ac:dyDescent="0.25">
      <c r="A150" s="11" t="str">
        <f>+CONCATENATE(Table4[[#This Row],[Funding Code]]," - ",Table4[[#This Row],[Description]])</f>
        <v xml:space="preserve">104325 - General Fund - Automatic Appropriations - Wildlife Management Fund </v>
      </c>
      <c r="B150" s="2" t="s">
        <v>1362</v>
      </c>
      <c r="C150" s="2" t="str">
        <f t="shared" si="2"/>
        <v xml:space="preserve">General Fund - Automatic Appropriations - Wildlife Management Fund </v>
      </c>
      <c r="D150" s="2" t="s">
        <v>1213</v>
      </c>
      <c r="E150" s="2" t="s">
        <v>1065</v>
      </c>
      <c r="F150" s="8" t="s">
        <v>1072</v>
      </c>
    </row>
    <row r="151" spans="1:6" x14ac:dyDescent="0.25">
      <c r="A151" s="11" t="str">
        <f>+CONCATENATE(Table4[[#This Row],[Funding Code]]," - ",Table4[[#This Row],[Description]])</f>
        <v>104326 - General Fund - Automatic Appropriations - Support to Fertilizer and Pesticide Program</v>
      </c>
      <c r="B151" s="2" t="s">
        <v>1363</v>
      </c>
      <c r="C151" s="2" t="str">
        <f t="shared" si="2"/>
        <v>General Fund - Automatic Appropriations - Support to Fertilizer and Pesticide Program</v>
      </c>
      <c r="D151" s="2" t="s">
        <v>1213</v>
      </c>
      <c r="E151" s="2" t="s">
        <v>1065</v>
      </c>
      <c r="F151" s="3" t="s">
        <v>1073</v>
      </c>
    </row>
    <row r="152" spans="1:6" x14ac:dyDescent="0.25">
      <c r="A152" s="11" t="str">
        <f>+CONCATENATE(Table4[[#This Row],[Funding Code]]," - ",Table4[[#This Row],[Description]])</f>
        <v>104327 - General Fund - Automatic Appropriations - Livestock Development Fund</v>
      </c>
      <c r="B152" s="2" t="s">
        <v>1364</v>
      </c>
      <c r="C152" s="2" t="str">
        <f t="shared" si="2"/>
        <v>General Fund - Automatic Appropriations - Livestock Development Fund</v>
      </c>
      <c r="D152" s="2" t="s">
        <v>1213</v>
      </c>
      <c r="E152" s="2" t="s">
        <v>1065</v>
      </c>
      <c r="F152" s="3" t="s">
        <v>1074</v>
      </c>
    </row>
    <row r="153" spans="1:6" x14ac:dyDescent="0.25">
      <c r="A153" s="11" t="str">
        <f>+CONCATENATE(Table4[[#This Row],[Funding Code]]," - ",Table4[[#This Row],[Description]])</f>
        <v>104328 - General Fund - Automatic Appropriations - Meat Inspection Service Development Trust Fund</v>
      </c>
      <c r="B153" s="2" t="s">
        <v>1365</v>
      </c>
      <c r="C153" s="2" t="str">
        <f t="shared" si="2"/>
        <v>General Fund - Automatic Appropriations - Meat Inspection Service Development Trust Fund</v>
      </c>
      <c r="D153" s="2" t="s">
        <v>1213</v>
      </c>
      <c r="E153" s="2" t="s">
        <v>1065</v>
      </c>
      <c r="F153" s="3" t="s">
        <v>1075</v>
      </c>
    </row>
    <row r="154" spans="1:6" x14ac:dyDescent="0.25">
      <c r="A154" s="11" t="str">
        <f>+CONCATENATE(Table4[[#This Row],[Funding Code]]," - ",Table4[[#This Row],[Description]])</f>
        <v>104329 - General Fund - Automatic Appropriations - Early Childhood Care and Development Council -SAGF</v>
      </c>
      <c r="B154" s="2" t="s">
        <v>1366</v>
      </c>
      <c r="C154" s="2" t="str">
        <f t="shared" si="2"/>
        <v>General Fund - Automatic Appropriations - Early Childhood Care and Development Council -SAGF</v>
      </c>
      <c r="D154" s="2" t="s">
        <v>1213</v>
      </c>
      <c r="E154" s="2" t="s">
        <v>1065</v>
      </c>
      <c r="F154" s="3" t="s">
        <v>1076</v>
      </c>
    </row>
    <row r="155" spans="1:6" x14ac:dyDescent="0.25">
      <c r="A155" s="11" t="str">
        <f>+CONCATENATE(Table4[[#This Row],[Funding Code]]," - ",Table4[[#This Row],[Description]])</f>
        <v>104330 - General Fund - Automatic Appropriations - Instructional Materials Development Center Fund</v>
      </c>
      <c r="B155" s="2" t="s">
        <v>1367</v>
      </c>
      <c r="C155" s="2" t="str">
        <f t="shared" si="2"/>
        <v>General Fund - Automatic Appropriations - Instructional Materials Development Center Fund</v>
      </c>
      <c r="D155" s="2" t="s">
        <v>1213</v>
      </c>
      <c r="E155" s="2" t="s">
        <v>1065</v>
      </c>
      <c r="F155" s="3" t="s">
        <v>1077</v>
      </c>
    </row>
    <row r="156" spans="1:6" x14ac:dyDescent="0.25">
      <c r="A156" s="11" t="str">
        <f>+CONCATENATE(Table4[[#This Row],[Funding Code]]," - ",Table4[[#This Row],[Description]])</f>
        <v>104331 - General Fund - Automatic Appropriations - Malampaya Gas Fund</v>
      </c>
      <c r="B156" s="2" t="s">
        <v>1368</v>
      </c>
      <c r="C156" s="2" t="str">
        <f t="shared" si="2"/>
        <v>General Fund - Automatic Appropriations - Malampaya Gas Fund</v>
      </c>
      <c r="D156" s="2" t="s">
        <v>1213</v>
      </c>
      <c r="E156" s="2" t="s">
        <v>1065</v>
      </c>
      <c r="F156" s="8" t="s">
        <v>1078</v>
      </c>
    </row>
    <row r="157" spans="1:6" x14ac:dyDescent="0.25">
      <c r="A157" s="11" t="str">
        <f>+CONCATENATE(Table4[[#This Row],[Funding Code]]," - ",Table4[[#This Row],[Description]])</f>
        <v>104332 - General Fund - Automatic Appropriations - Collections from other production shares and miscellaneous Income</v>
      </c>
      <c r="B157" s="2" t="s">
        <v>1369</v>
      </c>
      <c r="C157" s="2" t="str">
        <f t="shared" si="2"/>
        <v>General Fund - Automatic Appropriations - Collections from other production shares and miscellaneous Income</v>
      </c>
      <c r="D157" s="2" t="s">
        <v>1213</v>
      </c>
      <c r="E157" s="2" t="s">
        <v>1065</v>
      </c>
      <c r="F157" s="8" t="s">
        <v>1079</v>
      </c>
    </row>
    <row r="158" spans="1:6" x14ac:dyDescent="0.25">
      <c r="A158" s="11" t="str">
        <f>+CONCATENATE(Table4[[#This Row],[Funding Code]]," - ",Table4[[#This Row],[Description]])</f>
        <v>104333 - General Fund - Automatic Appropriations - Technology Transfer for Energy Management Fund</v>
      </c>
      <c r="B158" s="2" t="s">
        <v>1370</v>
      </c>
      <c r="C158" s="2" t="str">
        <f t="shared" si="2"/>
        <v>General Fund - Automatic Appropriations - Technology Transfer for Energy Management Fund</v>
      </c>
      <c r="D158" s="2" t="s">
        <v>1213</v>
      </c>
      <c r="E158" s="2" t="s">
        <v>1065</v>
      </c>
      <c r="F158" s="8" t="s">
        <v>1080</v>
      </c>
    </row>
    <row r="159" spans="1:6" x14ac:dyDescent="0.25">
      <c r="A159" s="11" t="str">
        <f>+CONCATENATE(Table4[[#This Row],[Funding Code]]," - ",Table4[[#This Row],[Description]])</f>
        <v xml:space="preserve">104334 - General Fund - Automatic Appropriations - Integrated Protected Areas Fund </v>
      </c>
      <c r="B159" s="2" t="s">
        <v>1371</v>
      </c>
      <c r="C159" s="2" t="str">
        <f t="shared" si="2"/>
        <v xml:space="preserve">General Fund - Automatic Appropriations - Integrated Protected Areas Fund </v>
      </c>
      <c r="D159" s="2" t="s">
        <v>1213</v>
      </c>
      <c r="E159" s="2" t="s">
        <v>1065</v>
      </c>
      <c r="F159" s="8" t="s">
        <v>1081</v>
      </c>
    </row>
    <row r="160" spans="1:6" x14ac:dyDescent="0.25">
      <c r="A160" s="11" t="str">
        <f>+CONCATENATE(Table4[[#This Row],[Funding Code]]," - ",Table4[[#This Row],[Description]])</f>
        <v>104335 - General Fund - Automatic Appropriations - Protected Areas and Wildlife Management Fund</v>
      </c>
      <c r="B160" s="2" t="s">
        <v>1372</v>
      </c>
      <c r="C160" s="2" t="str">
        <f t="shared" si="2"/>
        <v>General Fund - Automatic Appropriations - Protected Areas and Wildlife Management Fund</v>
      </c>
      <c r="D160" s="2" t="s">
        <v>1213</v>
      </c>
      <c r="E160" s="2" t="s">
        <v>1065</v>
      </c>
      <c r="F160" s="3" t="s">
        <v>1082</v>
      </c>
    </row>
    <row r="161" spans="1:6" x14ac:dyDescent="0.25">
      <c r="A161" s="11" t="str">
        <f>+CONCATENATE(Table4[[#This Row],[Funding Code]]," - ",Table4[[#This Row],[Description]])</f>
        <v>104336 - General Fund - Automatic Appropriations - Sale of Confiscated Logs</v>
      </c>
      <c r="B161" s="2" t="s">
        <v>1373</v>
      </c>
      <c r="C161" s="2" t="str">
        <f t="shared" si="2"/>
        <v>General Fund - Automatic Appropriations - Sale of Confiscated Logs</v>
      </c>
      <c r="D161" s="2" t="s">
        <v>1213</v>
      </c>
      <c r="E161" s="2" t="s">
        <v>1065</v>
      </c>
      <c r="F161" s="3" t="s">
        <v>1083</v>
      </c>
    </row>
    <row r="162" spans="1:6" x14ac:dyDescent="0.25">
      <c r="A162" s="11" t="str">
        <f>+CONCATENATE(Table4[[#This Row],[Funding Code]]," - ",Table4[[#This Row],[Description]])</f>
        <v>104337 - General Fund - Automatic Appropriations - Air Quality Management Fund</v>
      </c>
      <c r="B162" s="2" t="s">
        <v>1374</v>
      </c>
      <c r="C162" s="2" t="str">
        <f t="shared" si="2"/>
        <v>General Fund - Automatic Appropriations - Air Quality Management Fund</v>
      </c>
      <c r="D162" s="2" t="s">
        <v>1213</v>
      </c>
      <c r="E162" s="2" t="s">
        <v>1065</v>
      </c>
      <c r="F162" s="3" t="s">
        <v>1084</v>
      </c>
    </row>
    <row r="163" spans="1:6" x14ac:dyDescent="0.25">
      <c r="A163" s="11" t="str">
        <f>+CONCATENATE(Table4[[#This Row],[Funding Code]]," - ",Table4[[#This Row],[Description]])</f>
        <v>104338 - General Fund - Automatic Appropriations - Mines and Geosciences Bureau - SAGF</v>
      </c>
      <c r="B163" s="2" t="s">
        <v>1375</v>
      </c>
      <c r="C163" s="2" t="str">
        <f t="shared" si="2"/>
        <v>General Fund - Automatic Appropriations - Mines and Geosciences Bureau - SAGF</v>
      </c>
      <c r="D163" s="2" t="s">
        <v>1213</v>
      </c>
      <c r="E163" s="2" t="s">
        <v>1065</v>
      </c>
      <c r="F163" s="3" t="s">
        <v>1085</v>
      </c>
    </row>
    <row r="164" spans="1:6" x14ac:dyDescent="0.25">
      <c r="A164" s="11" t="str">
        <f>+CONCATENATE(Table4[[#This Row],[Funding Code]]," - ",Table4[[#This Row],[Description]])</f>
        <v>104339 - General Fund - Automatic Appropriations - Non-Intrusive Container Inspection System Project Fund</v>
      </c>
      <c r="B164" s="2" t="s">
        <v>1376</v>
      </c>
      <c r="C164" s="2" t="str">
        <f t="shared" si="2"/>
        <v>General Fund - Automatic Appropriations - Non-Intrusive Container Inspection System Project Fund</v>
      </c>
      <c r="D164" s="2" t="s">
        <v>1213</v>
      </c>
      <c r="E164" s="2" t="s">
        <v>1065</v>
      </c>
      <c r="F164" s="8" t="s">
        <v>1086</v>
      </c>
    </row>
    <row r="165" spans="1:6" x14ac:dyDescent="0.25">
      <c r="A165" s="11" t="str">
        <f>+CONCATENATE(Table4[[#This Row],[Funding Code]]," - ",Table4[[#This Row],[Description]])</f>
        <v>104340 - General Fund - Automatic Appropriations - Super Green Lane Trust Fund</v>
      </c>
      <c r="B165" s="2" t="s">
        <v>1377</v>
      </c>
      <c r="C165" s="2" t="str">
        <f t="shared" si="2"/>
        <v>General Fund - Automatic Appropriations - Super Green Lane Trust Fund</v>
      </c>
      <c r="D165" s="2" t="s">
        <v>1213</v>
      </c>
      <c r="E165" s="2" t="s">
        <v>1065</v>
      </c>
      <c r="F165" s="3" t="s">
        <v>1087</v>
      </c>
    </row>
    <row r="166" spans="1:6" x14ac:dyDescent="0.25">
      <c r="A166" s="11" t="str">
        <f>+CONCATENATE(Table4[[#This Row],[Funding Code]]," - ",Table4[[#This Row],[Description]])</f>
        <v>104341 - General Fund - Automatic Appropriations - Tax Refund (BOC/BIR)</v>
      </c>
      <c r="B166" s="2" t="s">
        <v>1378</v>
      </c>
      <c r="C166" s="2" t="str">
        <f t="shared" si="2"/>
        <v>General Fund - Automatic Appropriations - Tax Refund (BOC/BIR)</v>
      </c>
      <c r="D166" s="2" t="s">
        <v>1213</v>
      </c>
      <c r="E166" s="2" t="s">
        <v>1065</v>
      </c>
      <c r="F166" s="8" t="s">
        <v>1088</v>
      </c>
    </row>
    <row r="167" spans="1:6" x14ac:dyDescent="0.25">
      <c r="A167" s="11" t="str">
        <f>+CONCATENATE(Table4[[#This Row],[Funding Code]]," - ",Table4[[#This Row],[Description]])</f>
        <v>104342 - General Fund - Automatic Appropriations - Special Education Fund</v>
      </c>
      <c r="B167" s="2" t="s">
        <v>1379</v>
      </c>
      <c r="C167" s="2" t="str">
        <f t="shared" si="2"/>
        <v>General Fund - Automatic Appropriations - Special Education Fund</v>
      </c>
      <c r="D167" s="2" t="s">
        <v>1213</v>
      </c>
      <c r="E167" s="2" t="s">
        <v>1065</v>
      </c>
      <c r="F167" s="8" t="s">
        <v>1089</v>
      </c>
    </row>
    <row r="168" spans="1:6" x14ac:dyDescent="0.25">
      <c r="A168" s="11" t="str">
        <f>+CONCATENATE(Table4[[#This Row],[Funding Code]]," - ",Table4[[#This Row],[Description]])</f>
        <v>104343 - General Fund - Automatic Appropriations - Bank Penalties Fund</v>
      </c>
      <c r="B168" s="2" t="s">
        <v>1380</v>
      </c>
      <c r="C168" s="2" t="str">
        <f t="shared" si="2"/>
        <v>General Fund - Automatic Appropriations - Bank Penalties Fund</v>
      </c>
      <c r="D168" s="2" t="s">
        <v>1213</v>
      </c>
      <c r="E168" s="2" t="s">
        <v>1065</v>
      </c>
      <c r="F168" s="8" t="s">
        <v>1090</v>
      </c>
    </row>
    <row r="169" spans="1:6" x14ac:dyDescent="0.25">
      <c r="A169" s="11" t="str">
        <f>+CONCATENATE(Table4[[#This Row],[Funding Code]]," - ",Table4[[#This Row],[Description]])</f>
        <v>104344 - General Fund - Automatic Appropriations - Fidelity Bond Fund</v>
      </c>
      <c r="B169" s="2" t="s">
        <v>1381</v>
      </c>
      <c r="C169" s="2" t="str">
        <f t="shared" si="2"/>
        <v>General Fund - Automatic Appropriations - Fidelity Bond Fund</v>
      </c>
      <c r="D169" s="2" t="s">
        <v>1213</v>
      </c>
      <c r="E169" s="2" t="s">
        <v>1065</v>
      </c>
      <c r="F169" s="8" t="s">
        <v>1091</v>
      </c>
    </row>
    <row r="170" spans="1:6" x14ac:dyDescent="0.25">
      <c r="A170" s="11" t="str">
        <f>+CONCATENATE(Table4[[#This Row],[Funding Code]]," - ",Table4[[#This Row],[Description]])</f>
        <v>104345 - General Fund - Automatic Appropriations - Insurance Commission Fund</v>
      </c>
      <c r="B170" s="2" t="s">
        <v>1382</v>
      </c>
      <c r="C170" s="2" t="str">
        <f t="shared" si="2"/>
        <v>General Fund - Automatic Appropriations - Insurance Commission Fund</v>
      </c>
      <c r="D170" s="2" t="s">
        <v>1213</v>
      </c>
      <c r="E170" s="2" t="s">
        <v>1065</v>
      </c>
      <c r="F170" s="8" t="s">
        <v>1092</v>
      </c>
    </row>
    <row r="171" spans="1:6" x14ac:dyDescent="0.25">
      <c r="A171" s="11" t="str">
        <f>+CONCATENATE(Table4[[#This Row],[Funding Code]]," - ",Table4[[#This Row],[Description]])</f>
        <v xml:space="preserve">104346 - General Fund - Automatic Appropriations - Pre-Need Fund </v>
      </c>
      <c r="B171" s="2" t="s">
        <v>1383</v>
      </c>
      <c r="C171" s="2" t="str">
        <f t="shared" si="2"/>
        <v xml:space="preserve">General Fund - Automatic Appropriations - Pre-Need Fund </v>
      </c>
      <c r="D171" s="2" t="s">
        <v>1213</v>
      </c>
      <c r="E171" s="2" t="s">
        <v>1065</v>
      </c>
      <c r="F171" s="3" t="s">
        <v>1093</v>
      </c>
    </row>
    <row r="172" spans="1:6" x14ac:dyDescent="0.25">
      <c r="A172" s="11" t="str">
        <f>+CONCATENATE(Table4[[#This Row],[Funding Code]]," - ",Table4[[#This Row],[Description]])</f>
        <v>104347 - General Fund - Automatic Appropriations - Department of Justice-OSEC SAGF</v>
      </c>
      <c r="B172" s="2" t="s">
        <v>1384</v>
      </c>
      <c r="C172" s="2" t="str">
        <f t="shared" si="2"/>
        <v>General Fund - Automatic Appropriations - Department of Justice-OSEC SAGF</v>
      </c>
      <c r="D172" s="2" t="s">
        <v>1213</v>
      </c>
      <c r="E172" s="2" t="s">
        <v>1065</v>
      </c>
      <c r="F172" s="8" t="s">
        <v>1094</v>
      </c>
    </row>
    <row r="173" spans="1:6" x14ac:dyDescent="0.25">
      <c r="A173" s="11" t="str">
        <f>+CONCATENATE(Table4[[#This Row],[Funding Code]]," - ",Table4[[#This Row],[Description]])</f>
        <v>104348 - General Fund - Automatic Appropriations - Department of Health OSEC-FDA SAGF</v>
      </c>
      <c r="B173" s="2" t="s">
        <v>1385</v>
      </c>
      <c r="C173" s="2" t="str">
        <f t="shared" si="2"/>
        <v>General Fund - Automatic Appropriations - Department of Health OSEC-FDA SAGF</v>
      </c>
      <c r="D173" s="2" t="s">
        <v>1213</v>
      </c>
      <c r="E173" s="2" t="s">
        <v>1065</v>
      </c>
      <c r="F173" s="8" t="s">
        <v>1095</v>
      </c>
    </row>
    <row r="174" spans="1:6" x14ac:dyDescent="0.25">
      <c r="A174" s="11" t="str">
        <f>+CONCATENATE(Table4[[#This Row],[Funding Code]]," - ",Table4[[#This Row],[Description]])</f>
        <v>104349 - General Fund - Automatic Appropriations - Department of Health OSEC-BQIHS SAGF</v>
      </c>
      <c r="B174" s="2" t="s">
        <v>1386</v>
      </c>
      <c r="C174" s="2" t="str">
        <f t="shared" si="2"/>
        <v>General Fund - Automatic Appropriations - Department of Health OSEC-BQIHS SAGF</v>
      </c>
      <c r="D174" s="2" t="s">
        <v>1213</v>
      </c>
      <c r="E174" s="2" t="s">
        <v>1065</v>
      </c>
      <c r="F174" s="8" t="s">
        <v>1096</v>
      </c>
    </row>
    <row r="175" spans="1:6" x14ac:dyDescent="0.25">
      <c r="A175" s="11" t="str">
        <f>+CONCATENATE(Table4[[#This Row],[Funding Code]]," - ",Table4[[#This Row],[Description]])</f>
        <v>104350 - General Fund - Automatic Appropriations - DILG Bureau of Fire Protection - SAGF</v>
      </c>
      <c r="B175" s="2" t="s">
        <v>1387</v>
      </c>
      <c r="C175" s="2" t="str">
        <f t="shared" si="2"/>
        <v>General Fund - Automatic Appropriations - DILG Bureau of Fire Protection - SAGF</v>
      </c>
      <c r="D175" s="2" t="s">
        <v>1213</v>
      </c>
      <c r="E175" s="2" t="s">
        <v>1065</v>
      </c>
      <c r="F175" s="8" t="s">
        <v>1097</v>
      </c>
    </row>
    <row r="176" spans="1:6" x14ac:dyDescent="0.25">
      <c r="A176" s="11" t="str">
        <f>+CONCATENATE(Table4[[#This Row],[Funding Code]]," - ",Table4[[#This Row],[Description]])</f>
        <v>104351 - General Fund - Automatic Appropriations - DOJ Office of the Secretary - SAGF</v>
      </c>
      <c r="B176" s="2" t="s">
        <v>1388</v>
      </c>
      <c r="C176" s="2" t="str">
        <f t="shared" si="2"/>
        <v>General Fund - Automatic Appropriations - DOJ Office of the Secretary - SAGF</v>
      </c>
      <c r="D176" s="2" t="s">
        <v>1213</v>
      </c>
      <c r="E176" s="2" t="s">
        <v>1065</v>
      </c>
      <c r="F176" s="8" t="s">
        <v>1098</v>
      </c>
    </row>
    <row r="177" spans="1:6" x14ac:dyDescent="0.25">
      <c r="A177" s="11" t="str">
        <f>+CONCATENATE(Table4[[#This Row],[Funding Code]]," - ",Table4[[#This Row],[Description]])</f>
        <v>104352 - General Fund - Automatic Appropriations - DOJ Land Registration Authority - SAGF</v>
      </c>
      <c r="B177" s="2" t="s">
        <v>1389</v>
      </c>
      <c r="C177" s="2" t="str">
        <f t="shared" si="2"/>
        <v>General Fund - Automatic Appropriations - DOJ Land Registration Authority - SAGF</v>
      </c>
      <c r="D177" s="2" t="s">
        <v>1213</v>
      </c>
      <c r="E177" s="2" t="s">
        <v>1065</v>
      </c>
      <c r="F177" s="8" t="s">
        <v>1099</v>
      </c>
    </row>
    <row r="178" spans="1:6" x14ac:dyDescent="0.25">
      <c r="A178" s="11" t="str">
        <f>+CONCATENATE(Table4[[#This Row],[Funding Code]]," - ",Table4[[#This Row],[Description]])</f>
        <v>104353 - General Fund - Automatic Appropriations - DOJ Office of the Solicitor General - SAGF</v>
      </c>
      <c r="B178" s="2" t="s">
        <v>1390</v>
      </c>
      <c r="C178" s="2" t="str">
        <f t="shared" si="2"/>
        <v>General Fund - Automatic Appropriations - DOJ Office of the Solicitor General - SAGF</v>
      </c>
      <c r="D178" s="2" t="s">
        <v>1213</v>
      </c>
      <c r="E178" s="2" t="s">
        <v>1065</v>
      </c>
      <c r="F178" s="8" t="s">
        <v>1100</v>
      </c>
    </row>
    <row r="179" spans="1:6" x14ac:dyDescent="0.25">
      <c r="A179" s="11" t="str">
        <f>+CONCATENATE(Table4[[#This Row],[Funding Code]]," - ",Table4[[#This Row],[Description]])</f>
        <v>104354 - General Fund - Automatic Appropriations - DOLE-Office of the Secretary - SAGF</v>
      </c>
      <c r="B179" s="2" t="s">
        <v>1391</v>
      </c>
      <c r="C179" s="2" t="str">
        <f t="shared" si="2"/>
        <v>General Fund - Automatic Appropriations - DOLE-Office of the Secretary - SAGF</v>
      </c>
      <c r="D179" s="2" t="s">
        <v>1213</v>
      </c>
      <c r="E179" s="2" t="s">
        <v>1065</v>
      </c>
      <c r="F179" s="8" t="s">
        <v>1101</v>
      </c>
    </row>
    <row r="180" spans="1:6" x14ac:dyDescent="0.25">
      <c r="A180" s="11" t="str">
        <f>+CONCATENATE(Table4[[#This Row],[Funding Code]]," - ",Table4[[#This Row],[Description]])</f>
        <v>104355 - General Fund - Automatic Appropriations - DOLE-NCMB Special Voluntary Arbitration Fund</v>
      </c>
      <c r="B180" s="2" t="s">
        <v>1392</v>
      </c>
      <c r="C180" s="2" t="str">
        <f t="shared" si="2"/>
        <v>General Fund - Automatic Appropriations - DOLE-NCMB Special Voluntary Arbitration Fund</v>
      </c>
      <c r="D180" s="2" t="s">
        <v>1213</v>
      </c>
      <c r="E180" s="2" t="s">
        <v>1065</v>
      </c>
      <c r="F180" s="8" t="s">
        <v>1102</v>
      </c>
    </row>
    <row r="181" spans="1:6" x14ac:dyDescent="0.25">
      <c r="A181" s="11" t="str">
        <f>+CONCATENATE(Table4[[#This Row],[Funding Code]]," - ",Table4[[#This Row],[Description]])</f>
        <v>104356 - General Fund - Automatic Appropriations - Asia Pacific Disaster Response Fund</v>
      </c>
      <c r="B181" s="2" t="s">
        <v>1393</v>
      </c>
      <c r="C181" s="2" t="str">
        <f t="shared" si="2"/>
        <v>General Fund - Automatic Appropriations - Asia Pacific Disaster Response Fund</v>
      </c>
      <c r="D181" s="2" t="s">
        <v>1213</v>
      </c>
      <c r="E181" s="2" t="s">
        <v>1065</v>
      </c>
      <c r="F181" s="8" t="s">
        <v>1103</v>
      </c>
    </row>
    <row r="182" spans="1:6" x14ac:dyDescent="0.25">
      <c r="A182" s="11" t="str">
        <f>+CONCATENATE(Table4[[#This Row],[Funding Code]]," - ",Table4[[#This Row],[Description]])</f>
        <v xml:space="preserve">104357 - General Fund - Automatic Appropriations - AFP Modernization Trust Fund </v>
      </c>
      <c r="B182" s="2" t="s">
        <v>1394</v>
      </c>
      <c r="C182" s="2" t="str">
        <f t="shared" si="2"/>
        <v xml:space="preserve">General Fund - Automatic Appropriations - AFP Modernization Trust Fund </v>
      </c>
      <c r="D182" s="2" t="s">
        <v>1213</v>
      </c>
      <c r="E182" s="2" t="s">
        <v>1065</v>
      </c>
      <c r="F182" s="8" t="s">
        <v>1104</v>
      </c>
    </row>
    <row r="183" spans="1:6" x14ac:dyDescent="0.25">
      <c r="A183" s="11" t="str">
        <f>+CONCATENATE(Table4[[#This Row],[Funding Code]]," - ",Table4[[#This Row],[Description]])</f>
        <v>104358 - General Fund - Automatic Appropriations - Special Road Support Fund</v>
      </c>
      <c r="B183" s="2" t="s">
        <v>1395</v>
      </c>
      <c r="C183" s="2" t="str">
        <f t="shared" si="2"/>
        <v>General Fund - Automatic Appropriations - Special Road Support Fund</v>
      </c>
      <c r="D183" s="2" t="s">
        <v>1213</v>
      </c>
      <c r="E183" s="2" t="s">
        <v>1065</v>
      </c>
      <c r="F183" s="8" t="s">
        <v>1105</v>
      </c>
    </row>
    <row r="184" spans="1:6" x14ac:dyDescent="0.25">
      <c r="A184" s="11" t="str">
        <f>+CONCATENATE(Table4[[#This Row],[Funding Code]]," - ",Table4[[#This Row],[Description]])</f>
        <v>104359 - General Fund - Automatic Appropriations - Special Local Road Fund</v>
      </c>
      <c r="B184" s="2" t="s">
        <v>1396</v>
      </c>
      <c r="C184" s="2" t="str">
        <f t="shared" si="2"/>
        <v>General Fund - Automatic Appropriations - Special Local Road Fund</v>
      </c>
      <c r="D184" s="2" t="s">
        <v>1213</v>
      </c>
      <c r="E184" s="2" t="s">
        <v>1065</v>
      </c>
      <c r="F184" s="8" t="s">
        <v>1106</v>
      </c>
    </row>
    <row r="185" spans="1:6" x14ac:dyDescent="0.25">
      <c r="A185" s="11" t="str">
        <f>+CONCATENATE(Table4[[#This Row],[Funding Code]]," - ",Table4[[#This Row],[Description]])</f>
        <v>104360 - General Fund - Automatic Appropriations - Special Road Safety Fund</v>
      </c>
      <c r="B185" s="2" t="s">
        <v>1397</v>
      </c>
      <c r="C185" s="2" t="str">
        <f t="shared" si="2"/>
        <v>General Fund - Automatic Appropriations - Special Road Safety Fund</v>
      </c>
      <c r="D185" s="2" t="s">
        <v>1213</v>
      </c>
      <c r="E185" s="2" t="s">
        <v>1065</v>
      </c>
      <c r="F185" s="8" t="s">
        <v>1107</v>
      </c>
    </row>
    <row r="186" spans="1:6" x14ac:dyDescent="0.25">
      <c r="A186" s="11" t="str">
        <f>+CONCATENATE(Table4[[#This Row],[Funding Code]]," - ",Table4[[#This Row],[Description]])</f>
        <v xml:space="preserve">104361 - General Fund - Automatic Appropriations - Tourism Development Fund </v>
      </c>
      <c r="B186" s="2" t="s">
        <v>1398</v>
      </c>
      <c r="C186" s="2" t="str">
        <f t="shared" si="2"/>
        <v xml:space="preserve">General Fund - Automatic Appropriations - Tourism Development Fund </v>
      </c>
      <c r="D186" s="2" t="s">
        <v>1213</v>
      </c>
      <c r="E186" s="2" t="s">
        <v>1065</v>
      </c>
      <c r="F186" s="8" t="s">
        <v>1108</v>
      </c>
    </row>
    <row r="187" spans="1:6" x14ac:dyDescent="0.25">
      <c r="A187" s="11" t="str">
        <f>+CONCATENATE(Table4[[#This Row],[Funding Code]]," - ",Table4[[#This Row],[Description]])</f>
        <v xml:space="preserve">104362 - General Fund - Automatic Appropriations - Micro, Small and Medium Enterprise Development Council Fund </v>
      </c>
      <c r="B187" s="2" t="s">
        <v>1399</v>
      </c>
      <c r="C187" s="2" t="str">
        <f t="shared" si="2"/>
        <v xml:space="preserve">General Fund - Automatic Appropriations - Micro, Small and Medium Enterprise Development Council Fund </v>
      </c>
      <c r="D187" s="2" t="s">
        <v>1213</v>
      </c>
      <c r="E187" s="2" t="s">
        <v>1065</v>
      </c>
      <c r="F187" s="8" t="s">
        <v>1109</v>
      </c>
    </row>
    <row r="188" spans="1:6" x14ac:dyDescent="0.25">
      <c r="A188" s="11" t="str">
        <f>+CONCATENATE(Table4[[#This Row],[Funding Code]]," - ",Table4[[#This Row],[Description]])</f>
        <v xml:space="preserve">104363 - General Fund - Automatic Appropriations - Special Vehicle Pollution Control Fund </v>
      </c>
      <c r="B188" s="2" t="s">
        <v>1400</v>
      </c>
      <c r="C188" s="2" t="str">
        <f t="shared" si="2"/>
        <v xml:space="preserve">General Fund - Automatic Appropriations - Special Vehicle Pollution Control Fund </v>
      </c>
      <c r="D188" s="2" t="s">
        <v>1213</v>
      </c>
      <c r="E188" s="2" t="s">
        <v>1065</v>
      </c>
      <c r="F188" s="8" t="s">
        <v>1110</v>
      </c>
    </row>
    <row r="189" spans="1:6" x14ac:dyDescent="0.25">
      <c r="A189" s="11" t="str">
        <f>+CONCATENATE(Table4[[#This Row],[Funding Code]]," - ",Table4[[#This Row],[Description]])</f>
        <v>104364 - General Fund - Automatic Appropriations - DOTC LTO Fines imposed on the implementation of Seat Belt Use – R.A. 8750</v>
      </c>
      <c r="B189" s="2" t="s">
        <v>1401</v>
      </c>
      <c r="C189" s="2" t="str">
        <f t="shared" si="2"/>
        <v>General Fund - Automatic Appropriations - DOTC LTO Fines imposed on the implementation of Seat Belt Use – R.A. 8750</v>
      </c>
      <c r="D189" s="2" t="s">
        <v>1213</v>
      </c>
      <c r="E189" s="2" t="s">
        <v>1065</v>
      </c>
      <c r="F189" s="8" t="s">
        <v>1111</v>
      </c>
    </row>
    <row r="190" spans="1:6" x14ac:dyDescent="0.25">
      <c r="A190" s="11" t="str">
        <f>+CONCATENATE(Table4[[#This Row],[Funding Code]]," - ",Table4[[#This Row],[Description]])</f>
        <v>104365 - General Fund - Automatic Appropriations - MARINA Trust Funds - Tonnage Fees – R.A. 9295</v>
      </c>
      <c r="B190" s="2" t="s">
        <v>1402</v>
      </c>
      <c r="C190" s="2" t="str">
        <f t="shared" si="2"/>
        <v>General Fund - Automatic Appropriations - MARINA Trust Funds - Tonnage Fees – R.A. 9295</v>
      </c>
      <c r="D190" s="2" t="s">
        <v>1213</v>
      </c>
      <c r="E190" s="2" t="s">
        <v>1065</v>
      </c>
      <c r="F190" s="8" t="s">
        <v>1112</v>
      </c>
    </row>
    <row r="191" spans="1:6" x14ac:dyDescent="0.25">
      <c r="A191" s="11" t="str">
        <f>+CONCATENATE(Table4[[#This Row],[Funding Code]]," - ",Table4[[#This Row],[Description]])</f>
        <v>104366 - General Fund - Automatic Appropriations - National Council for Civil Aviation Security Fund</v>
      </c>
      <c r="B191" s="2" t="s">
        <v>1403</v>
      </c>
      <c r="C191" s="2" t="str">
        <f t="shared" si="2"/>
        <v>General Fund - Automatic Appropriations - National Council for Civil Aviation Security Fund</v>
      </c>
      <c r="D191" s="2" t="s">
        <v>1213</v>
      </c>
      <c r="E191" s="2" t="s">
        <v>1065</v>
      </c>
      <c r="F191" s="8" t="s">
        <v>1113</v>
      </c>
    </row>
    <row r="192" spans="1:6" x14ac:dyDescent="0.25">
      <c r="A192" s="11" t="str">
        <f>+CONCATENATE(Table4[[#This Row],[Funding Code]]," - ",Table4[[#This Row],[Description]])</f>
        <v xml:space="preserve">104367 - General Fund - Automatic Appropriations - NEDA SRTC Endowment Fund </v>
      </c>
      <c r="B192" s="2" t="s">
        <v>1404</v>
      </c>
      <c r="C192" s="2" t="str">
        <f t="shared" si="2"/>
        <v xml:space="preserve">General Fund - Automatic Appropriations - NEDA SRTC Endowment Fund </v>
      </c>
      <c r="D192" s="2" t="s">
        <v>1213</v>
      </c>
      <c r="E192" s="2" t="s">
        <v>1065</v>
      </c>
      <c r="F192" s="8" t="s">
        <v>1114</v>
      </c>
    </row>
    <row r="193" spans="1:6" x14ac:dyDescent="0.25">
      <c r="A193" s="11" t="str">
        <f>+CONCATENATE(Table4[[#This Row],[Funding Code]]," - ",Table4[[#This Row],[Description]])</f>
        <v>104368 - General Fund - Automatic Appropriations - Commission on Filipinos Overseas - SAGF</v>
      </c>
      <c r="B193" s="2" t="s">
        <v>1405</v>
      </c>
      <c r="C193" s="2" t="str">
        <f t="shared" si="2"/>
        <v>General Fund - Automatic Appropriations - Commission on Filipinos Overseas - SAGF</v>
      </c>
      <c r="D193" s="2" t="s">
        <v>1213</v>
      </c>
      <c r="E193" s="2" t="s">
        <v>1065</v>
      </c>
      <c r="F193" s="8" t="s">
        <v>1115</v>
      </c>
    </row>
    <row r="194" spans="1:6" x14ac:dyDescent="0.25">
      <c r="A194" s="11" t="str">
        <f>+CONCATENATE(Table4[[#This Row],[Funding Code]]," - ",Table4[[#This Row],[Description]])</f>
        <v xml:space="preserve">104369 - General Fund - Automatic Appropriations - Higher Education Development Fund </v>
      </c>
      <c r="B194" s="2" t="s">
        <v>1406</v>
      </c>
      <c r="C194" s="2" t="str">
        <f t="shared" ref="C194:C257" si="3">+CONCATENATE(D194," - ",E194," - ",F194)</f>
        <v xml:space="preserve">General Fund - Automatic Appropriations - Higher Education Development Fund </v>
      </c>
      <c r="D194" s="2" t="s">
        <v>1213</v>
      </c>
      <c r="E194" s="2" t="s">
        <v>1065</v>
      </c>
      <c r="F194" s="8" t="s">
        <v>1116</v>
      </c>
    </row>
    <row r="195" spans="1:6" x14ac:dyDescent="0.25">
      <c r="A195" s="11" t="str">
        <f>+CONCATENATE(Table4[[#This Row],[Funding Code]]," - ",Table4[[#This Row],[Description]])</f>
        <v>104370 - General Fund - Automatic Appropriations - Dangerous Drugs Board - SAGF</v>
      </c>
      <c r="B195" s="2" t="s">
        <v>1407</v>
      </c>
      <c r="C195" s="2" t="str">
        <f t="shared" si="3"/>
        <v>General Fund - Automatic Appropriations - Dangerous Drugs Board - SAGF</v>
      </c>
      <c r="D195" s="2" t="s">
        <v>1213</v>
      </c>
      <c r="E195" s="2" t="s">
        <v>1065</v>
      </c>
      <c r="F195" s="8" t="s">
        <v>1117</v>
      </c>
    </row>
    <row r="196" spans="1:6" x14ac:dyDescent="0.25">
      <c r="A196" s="11" t="str">
        <f>+CONCATENATE(Table4[[#This Row],[Funding Code]]," - ",Table4[[#This Row],[Description]])</f>
        <v>104371 - General Fund - Automatic Appropriations - Film Development Council of the Philippines - SAGF</v>
      </c>
      <c r="B196" s="2" t="s">
        <v>1408</v>
      </c>
      <c r="C196" s="2" t="str">
        <f t="shared" si="3"/>
        <v>General Fund - Automatic Appropriations - Film Development Council of the Philippines - SAGF</v>
      </c>
      <c r="D196" s="2" t="s">
        <v>1213</v>
      </c>
      <c r="E196" s="2" t="s">
        <v>1065</v>
      </c>
      <c r="F196" s="8" t="s">
        <v>1118</v>
      </c>
    </row>
    <row r="197" spans="1:6" x14ac:dyDescent="0.25">
      <c r="A197" s="11" t="str">
        <f>+CONCATENATE(Table4[[#This Row],[Funding Code]]," - ",Table4[[#This Row],[Description]])</f>
        <v>104372 - General Fund - Automatic Appropriations - Games and Amusement Board - SAGF</v>
      </c>
      <c r="B197" s="2" t="s">
        <v>1409</v>
      </c>
      <c r="C197" s="2" t="str">
        <f t="shared" si="3"/>
        <v>General Fund - Automatic Appropriations - Games and Amusement Board - SAGF</v>
      </c>
      <c r="D197" s="2" t="s">
        <v>1213</v>
      </c>
      <c r="E197" s="2" t="s">
        <v>1065</v>
      </c>
      <c r="F197" s="8" t="s">
        <v>1119</v>
      </c>
    </row>
    <row r="198" spans="1:6" x14ac:dyDescent="0.25">
      <c r="A198" s="11" t="str">
        <f>+CONCATENATE(Table4[[#This Row],[Funding Code]]," - ",Table4[[#This Row],[Description]])</f>
        <v>104373 - General Fund - Automatic Appropriations - Housing and Land Use Regulatory Board - SAGF</v>
      </c>
      <c r="B198" s="2" t="s">
        <v>1410</v>
      </c>
      <c r="C198" s="2" t="str">
        <f t="shared" si="3"/>
        <v>General Fund - Automatic Appropriations - Housing and Land Use Regulatory Board - SAGF</v>
      </c>
      <c r="D198" s="2" t="s">
        <v>1213</v>
      </c>
      <c r="E198" s="2" t="s">
        <v>1065</v>
      </c>
      <c r="F198" s="8" t="s">
        <v>1120</v>
      </c>
    </row>
    <row r="199" spans="1:6" x14ac:dyDescent="0.25">
      <c r="A199" s="11" t="str">
        <f>+CONCATENATE(Table4[[#This Row],[Funding Code]]," - ",Table4[[#This Row],[Description]])</f>
        <v>104374 - General Fund - Automatic Appropriations - MTRCB Sinking Fund</v>
      </c>
      <c r="B199" s="2" t="s">
        <v>1411</v>
      </c>
      <c r="C199" s="2" t="str">
        <f t="shared" si="3"/>
        <v>General Fund - Automatic Appropriations - MTRCB Sinking Fund</v>
      </c>
      <c r="D199" s="2" t="s">
        <v>1213</v>
      </c>
      <c r="E199" s="2" t="s">
        <v>1065</v>
      </c>
      <c r="F199" s="8" t="s">
        <v>1121</v>
      </c>
    </row>
    <row r="200" spans="1:6" x14ac:dyDescent="0.25">
      <c r="A200" s="11" t="str">
        <f>+CONCATENATE(Table4[[#This Row],[Funding Code]]," - ",Table4[[#This Row],[Description]])</f>
        <v xml:space="preserve">104375 - General Fund - Automatic Appropriations - National Endowment Fund for Culture and Arts </v>
      </c>
      <c r="B200" s="2" t="s">
        <v>1412</v>
      </c>
      <c r="C200" s="2" t="str">
        <f t="shared" si="3"/>
        <v xml:space="preserve">General Fund - Automatic Appropriations - National Endowment Fund for Culture and Arts </v>
      </c>
      <c r="D200" s="2" t="s">
        <v>1213</v>
      </c>
      <c r="E200" s="2" t="s">
        <v>1065</v>
      </c>
      <c r="F200" s="8" t="s">
        <v>1122</v>
      </c>
    </row>
    <row r="201" spans="1:6" x14ac:dyDescent="0.25">
      <c r="A201" s="11" t="str">
        <f>+CONCATENATE(Table4[[#This Row],[Funding Code]]," - ",Table4[[#This Row],[Description]])</f>
        <v>104376 - General Fund - Automatic Appropriations - OPAPP - The Asian Foundation</v>
      </c>
      <c r="B201" s="2" t="s">
        <v>1413</v>
      </c>
      <c r="C201" s="2" t="str">
        <f t="shared" si="3"/>
        <v>General Fund - Automatic Appropriations - OPAPP - The Asian Foundation</v>
      </c>
      <c r="D201" s="2" t="s">
        <v>1213</v>
      </c>
      <c r="E201" s="2" t="s">
        <v>1065</v>
      </c>
      <c r="F201" s="8" t="s">
        <v>1123</v>
      </c>
    </row>
    <row r="202" spans="1:6" x14ac:dyDescent="0.25">
      <c r="A202" s="11" t="str">
        <f>+CONCATENATE(Table4[[#This Row],[Funding Code]]," - ",Table4[[#This Row],[Description]])</f>
        <v xml:space="preserve">104377 - General Fund - Automatic Appropriations - National Sports Development Fund </v>
      </c>
      <c r="B202" s="2" t="s">
        <v>1414</v>
      </c>
      <c r="C202" s="2" t="str">
        <f t="shared" si="3"/>
        <v xml:space="preserve">General Fund - Automatic Appropriations - National Sports Development Fund </v>
      </c>
      <c r="D202" s="2" t="s">
        <v>1213</v>
      </c>
      <c r="E202" s="2" t="s">
        <v>1065</v>
      </c>
      <c r="F202" s="8" t="s">
        <v>1124</v>
      </c>
    </row>
    <row r="203" spans="1:6" x14ac:dyDescent="0.25">
      <c r="A203" s="11" t="str">
        <f>+CONCATENATE(Table4[[#This Row],[Funding Code]]," - ",Table4[[#This Row],[Description]])</f>
        <v>104378 - General Fund - Automatic Appropriations - Presidential Commission for the Urban Poor - SAGF</v>
      </c>
      <c r="B203" s="2" t="s">
        <v>1415</v>
      </c>
      <c r="C203" s="2" t="str">
        <f t="shared" si="3"/>
        <v>General Fund - Automatic Appropriations - Presidential Commission for the Urban Poor - SAGF</v>
      </c>
      <c r="D203" s="2" t="s">
        <v>1213</v>
      </c>
      <c r="E203" s="2" t="s">
        <v>1065</v>
      </c>
      <c r="F203" s="3" t="s">
        <v>1125</v>
      </c>
    </row>
    <row r="204" spans="1:6" x14ac:dyDescent="0.25">
      <c r="A204" s="11" t="str">
        <f>+CONCATENATE(Table4[[#This Row],[Funding Code]]," - ",Table4[[#This Row],[Description]])</f>
        <v>104379 - General Fund - Automatic Appropriations - Cultural Center of the Philippines - SAGF</v>
      </c>
      <c r="B204" s="2" t="s">
        <v>1416</v>
      </c>
      <c r="C204" s="2" t="str">
        <f t="shared" si="3"/>
        <v>General Fund - Automatic Appropriations - Cultural Center of the Philippines - SAGF</v>
      </c>
      <c r="D204" s="2" t="s">
        <v>1213</v>
      </c>
      <c r="E204" s="2" t="s">
        <v>1065</v>
      </c>
      <c r="F204" s="8" t="s">
        <v>1126</v>
      </c>
    </row>
    <row r="205" spans="1:6" x14ac:dyDescent="0.25">
      <c r="A205" s="11" t="str">
        <f>+CONCATENATE(Table4[[#This Row],[Funding Code]]," - ",Table4[[#This Row],[Description]])</f>
        <v xml:space="preserve">104380 - General Fund - Automatic Appropriations - National Tobacco Administration - Tobacco Fund </v>
      </c>
      <c r="B205" s="2" t="s">
        <v>1417</v>
      </c>
      <c r="C205" s="2" t="str">
        <f t="shared" si="3"/>
        <v xml:space="preserve">General Fund - Automatic Appropriations - National Tobacco Administration - Tobacco Fund </v>
      </c>
      <c r="D205" s="2" t="s">
        <v>1213</v>
      </c>
      <c r="E205" s="2" t="s">
        <v>1065</v>
      </c>
      <c r="F205" s="8" t="s">
        <v>1127</v>
      </c>
    </row>
    <row r="206" spans="1:6" x14ac:dyDescent="0.25">
      <c r="A206" s="11" t="str">
        <f>+CONCATENATE(Table4[[#This Row],[Funding Code]]," - ",Table4[[#This Row],[Description]])</f>
        <v>104381 - General Fund - Automatic Appropriations - Philippine Coconut Authority - SAGF</v>
      </c>
      <c r="B206" s="2" t="s">
        <v>1418</v>
      </c>
      <c r="C206" s="2" t="str">
        <f t="shared" si="3"/>
        <v>General Fund - Automatic Appropriations - Philippine Coconut Authority - SAGF</v>
      </c>
      <c r="D206" s="2" t="s">
        <v>1213</v>
      </c>
      <c r="E206" s="2" t="s">
        <v>1065</v>
      </c>
      <c r="F206" s="8" t="s">
        <v>1128</v>
      </c>
    </row>
    <row r="207" spans="1:6" x14ac:dyDescent="0.25">
      <c r="A207" s="11" t="str">
        <f>+CONCATENATE(Table4[[#This Row],[Funding Code]]," - ",Table4[[#This Row],[Description]])</f>
        <v>104382 - General Fund - Automatic Appropriations - Tourism Promotions Board Fund</v>
      </c>
      <c r="B207" s="2" t="s">
        <v>1419</v>
      </c>
      <c r="C207" s="2" t="str">
        <f t="shared" si="3"/>
        <v>General Fund - Automatic Appropriations - Tourism Promotions Board Fund</v>
      </c>
      <c r="D207" s="2" t="s">
        <v>1213</v>
      </c>
      <c r="E207" s="2" t="s">
        <v>1065</v>
      </c>
      <c r="F207" s="8" t="s">
        <v>1129</v>
      </c>
    </row>
    <row r="208" spans="1:6" x14ac:dyDescent="0.25">
      <c r="A208" s="11" t="str">
        <f>+CONCATENATE(Table4[[#This Row],[Funding Code]]," - ",Table4[[#This Row],[Description]])</f>
        <v>104383 - General Fund - Automatic Appropriations - Other SAGF</v>
      </c>
      <c r="B208" s="2" t="s">
        <v>1420</v>
      </c>
      <c r="C208" s="2" t="str">
        <f t="shared" si="3"/>
        <v>General Fund - Automatic Appropriations - Other SAGF</v>
      </c>
      <c r="D208" s="2" t="s">
        <v>1213</v>
      </c>
      <c r="E208" s="2" t="s">
        <v>1065</v>
      </c>
      <c r="F208" s="8" t="s">
        <v>1130</v>
      </c>
    </row>
    <row r="209" spans="1:6" x14ac:dyDescent="0.25">
      <c r="A209" s="11" t="str">
        <f>+CONCATENATE(Table4[[#This Row],[Funding Code]]," - ",Table4[[#This Row],[Description]])</f>
        <v>105000 - General Fund - Unprogrammed Funds - Unprogrammed Funds</v>
      </c>
      <c r="B209" s="2" t="s">
        <v>1421</v>
      </c>
      <c r="C209" s="2" t="str">
        <f t="shared" si="3"/>
        <v>General Fund - Unprogrammed Funds - Unprogrammed Funds</v>
      </c>
      <c r="D209" s="2" t="s">
        <v>1213</v>
      </c>
      <c r="E209" s="3" t="s">
        <v>1131</v>
      </c>
      <c r="F209" s="3" t="s">
        <v>1131</v>
      </c>
    </row>
    <row r="210" spans="1:6" x14ac:dyDescent="0.25">
      <c r="A210" s="11" t="str">
        <f>+CONCATENATE(Table4[[#This Row],[Funding Code]]," - ",Table4[[#This Row],[Description]])</f>
        <v xml:space="preserve">105101 - General Fund - Unprogrammed Funds - Specific Budgets of National Government Agencies </v>
      </c>
      <c r="B210" s="2" t="s">
        <v>1422</v>
      </c>
      <c r="C210" s="2" t="str">
        <f t="shared" si="3"/>
        <v xml:space="preserve">General Fund - Unprogrammed Funds - Specific Budgets of National Government Agencies </v>
      </c>
      <c r="D210" s="2" t="s">
        <v>1213</v>
      </c>
      <c r="E210" s="3" t="s">
        <v>1131</v>
      </c>
      <c r="F210" s="3" t="s">
        <v>1006</v>
      </c>
    </row>
    <row r="211" spans="1:6" x14ac:dyDescent="0.25">
      <c r="A211" s="11" t="str">
        <f>+CONCATENATE(Table4[[#This Row],[Funding Code]]," - ",Table4[[#This Row],[Description]])</f>
        <v>105152 - General Fund - Unprogrammed Funds - Asian Development Bank</v>
      </c>
      <c r="B211" s="2" t="s">
        <v>1423</v>
      </c>
      <c r="C211" s="2" t="str">
        <f t="shared" si="3"/>
        <v>General Fund - Unprogrammed Funds - Asian Development Bank</v>
      </c>
      <c r="D211" s="2" t="s">
        <v>1213</v>
      </c>
      <c r="E211" s="3" t="s">
        <v>1131</v>
      </c>
      <c r="F211" s="4" t="s">
        <v>1008</v>
      </c>
    </row>
    <row r="212" spans="1:6" x14ac:dyDescent="0.25">
      <c r="A212" s="11" t="str">
        <f>+CONCATENATE(Table4[[#This Row],[Funding Code]]," - ",Table4[[#This Row],[Description]])</f>
        <v>105153 - General Fund - Unprogrammed Funds - Australia</v>
      </c>
      <c r="B212" s="2" t="s">
        <v>1424</v>
      </c>
      <c r="C212" s="2" t="str">
        <f t="shared" si="3"/>
        <v>General Fund - Unprogrammed Funds - Australia</v>
      </c>
      <c r="D212" s="2" t="s">
        <v>1213</v>
      </c>
      <c r="E212" s="3" t="s">
        <v>1131</v>
      </c>
      <c r="F212" s="4" t="s">
        <v>1009</v>
      </c>
    </row>
    <row r="213" spans="1:6" x14ac:dyDescent="0.25">
      <c r="A213" s="11" t="str">
        <f>+CONCATENATE(Table4[[#This Row],[Funding Code]]," - ",Table4[[#This Row],[Description]])</f>
        <v>105154 - General Fund - Unprogrammed Funds - Austria</v>
      </c>
      <c r="B213" s="2" t="s">
        <v>1425</v>
      </c>
      <c r="C213" s="2" t="str">
        <f t="shared" si="3"/>
        <v>General Fund - Unprogrammed Funds - Austria</v>
      </c>
      <c r="D213" s="2" t="s">
        <v>1213</v>
      </c>
      <c r="E213" s="3" t="s">
        <v>1131</v>
      </c>
      <c r="F213" s="4" t="s">
        <v>1010</v>
      </c>
    </row>
    <row r="214" spans="1:6" x14ac:dyDescent="0.25">
      <c r="A214" s="11" t="str">
        <f>+CONCATENATE(Table4[[#This Row],[Funding Code]]," - ",Table4[[#This Row],[Description]])</f>
        <v>105155 - General Fund - Unprogrammed Funds - Belgium</v>
      </c>
      <c r="B214" s="2" t="s">
        <v>1426</v>
      </c>
      <c r="C214" s="2" t="str">
        <f t="shared" si="3"/>
        <v>General Fund - Unprogrammed Funds - Belgium</v>
      </c>
      <c r="D214" s="2" t="s">
        <v>1213</v>
      </c>
      <c r="E214" s="3" t="s">
        <v>1131</v>
      </c>
      <c r="F214" s="4" t="s">
        <v>1011</v>
      </c>
    </row>
    <row r="215" spans="1:6" x14ac:dyDescent="0.25">
      <c r="A215" s="11" t="str">
        <f>+CONCATENATE(Table4[[#This Row],[Funding Code]]," - ",Table4[[#This Row],[Description]])</f>
        <v>105156 - General Fund - Unprogrammed Funds - Canada</v>
      </c>
      <c r="B215" s="2" t="s">
        <v>1427</v>
      </c>
      <c r="C215" s="2" t="str">
        <f t="shared" si="3"/>
        <v>General Fund - Unprogrammed Funds - Canada</v>
      </c>
      <c r="D215" s="2" t="s">
        <v>1213</v>
      </c>
      <c r="E215" s="3" t="s">
        <v>1131</v>
      </c>
      <c r="F215" s="4" t="s">
        <v>1012</v>
      </c>
    </row>
    <row r="216" spans="1:6" x14ac:dyDescent="0.25">
      <c r="A216" s="11" t="str">
        <f>+CONCATENATE(Table4[[#This Row],[Funding Code]]," - ",Table4[[#This Row],[Description]])</f>
        <v>105157 - General Fund - Unprogrammed Funds - China</v>
      </c>
      <c r="B216" s="2" t="s">
        <v>1428</v>
      </c>
      <c r="C216" s="2" t="str">
        <f t="shared" si="3"/>
        <v>General Fund - Unprogrammed Funds - China</v>
      </c>
      <c r="D216" s="2" t="s">
        <v>1213</v>
      </c>
      <c r="E216" s="3" t="s">
        <v>1131</v>
      </c>
      <c r="F216" s="4" t="s">
        <v>1013</v>
      </c>
    </row>
    <row r="217" spans="1:6" x14ac:dyDescent="0.25">
      <c r="A217" s="11" t="str">
        <f>+CONCATENATE(Table4[[#This Row],[Funding Code]]," - ",Table4[[#This Row],[Description]])</f>
        <v>105158 - General Fund - Unprogrammed Funds - Denmark</v>
      </c>
      <c r="B217" s="2" t="s">
        <v>1429</v>
      </c>
      <c r="C217" s="2" t="str">
        <f t="shared" si="3"/>
        <v>General Fund - Unprogrammed Funds - Denmark</v>
      </c>
      <c r="D217" s="2" t="s">
        <v>1213</v>
      </c>
      <c r="E217" s="3" t="s">
        <v>1131</v>
      </c>
      <c r="F217" s="4" t="s">
        <v>1014</v>
      </c>
    </row>
    <row r="218" spans="1:6" x14ac:dyDescent="0.25">
      <c r="A218" s="11" t="str">
        <f>+CONCATENATE(Table4[[#This Row],[Funding Code]]," - ",Table4[[#This Row],[Description]])</f>
        <v>105159 - General Fund - Unprogrammed Funds - European Commission</v>
      </c>
      <c r="B218" s="2" t="s">
        <v>1430</v>
      </c>
      <c r="C218" s="2" t="str">
        <f t="shared" si="3"/>
        <v>General Fund - Unprogrammed Funds - European Commission</v>
      </c>
      <c r="D218" s="2" t="s">
        <v>1213</v>
      </c>
      <c r="E218" s="3" t="s">
        <v>1131</v>
      </c>
      <c r="F218" s="5" t="s">
        <v>1015</v>
      </c>
    </row>
    <row r="219" spans="1:6" x14ac:dyDescent="0.25">
      <c r="A219" s="11" t="str">
        <f>+CONCATENATE(Table4[[#This Row],[Funding Code]]," - ",Table4[[#This Row],[Description]])</f>
        <v>105160 - General Fund - Unprogrammed Funds - France</v>
      </c>
      <c r="B219" s="2" t="s">
        <v>1431</v>
      </c>
      <c r="C219" s="2" t="str">
        <f t="shared" si="3"/>
        <v>General Fund - Unprogrammed Funds - France</v>
      </c>
      <c r="D219" s="2" t="s">
        <v>1213</v>
      </c>
      <c r="E219" s="3" t="s">
        <v>1131</v>
      </c>
      <c r="F219" s="5" t="s">
        <v>1016</v>
      </c>
    </row>
    <row r="220" spans="1:6" x14ac:dyDescent="0.25">
      <c r="A220" s="11" t="str">
        <f>+CONCATENATE(Table4[[#This Row],[Funding Code]]," - ",Table4[[#This Row],[Description]])</f>
        <v>105161 - General Fund - Unprogrammed Funds - Germany</v>
      </c>
      <c r="B220" s="2" t="s">
        <v>1432</v>
      </c>
      <c r="C220" s="2" t="str">
        <f t="shared" si="3"/>
        <v>General Fund - Unprogrammed Funds - Germany</v>
      </c>
      <c r="D220" s="2" t="s">
        <v>1213</v>
      </c>
      <c r="E220" s="3" t="s">
        <v>1131</v>
      </c>
      <c r="F220" s="5" t="s">
        <v>1017</v>
      </c>
    </row>
    <row r="221" spans="1:6" x14ac:dyDescent="0.25">
      <c r="A221" s="11" t="str">
        <f>+CONCATENATE(Table4[[#This Row],[Funding Code]]," - ",Table4[[#This Row],[Description]])</f>
        <v>105162 - General Fund - Unprogrammed Funds - Global Environment Facility</v>
      </c>
      <c r="B221" s="2" t="s">
        <v>1433</v>
      </c>
      <c r="C221" s="2" t="str">
        <f t="shared" si="3"/>
        <v>General Fund - Unprogrammed Funds - Global Environment Facility</v>
      </c>
      <c r="D221" s="2" t="s">
        <v>1213</v>
      </c>
      <c r="E221" s="3" t="s">
        <v>1131</v>
      </c>
      <c r="F221" s="5" t="s">
        <v>1018</v>
      </c>
    </row>
    <row r="222" spans="1:6" x14ac:dyDescent="0.25">
      <c r="A222" s="11" t="str">
        <f>+CONCATENATE(Table4[[#This Row],[Funding Code]]," - ",Table4[[#This Row],[Description]])</f>
        <v>105163 - General Fund - Unprogrammed Funds - International Bank for Reconstruction and Development (IBRD)</v>
      </c>
      <c r="B222" s="2" t="s">
        <v>1434</v>
      </c>
      <c r="C222" s="2" t="str">
        <f t="shared" si="3"/>
        <v>General Fund - Unprogrammed Funds - International Bank for Reconstruction and Development (IBRD)</v>
      </c>
      <c r="D222" s="2" t="s">
        <v>1213</v>
      </c>
      <c r="E222" s="3" t="s">
        <v>1131</v>
      </c>
      <c r="F222" s="5" t="s">
        <v>1019</v>
      </c>
    </row>
    <row r="223" spans="1:6" x14ac:dyDescent="0.25">
      <c r="A223" s="11" t="str">
        <f>+CONCATENATE(Table4[[#This Row],[Funding Code]]," - ",Table4[[#This Row],[Description]])</f>
        <v>105164 - General Fund - Unprogrammed Funds - International Development Fund (IDF)</v>
      </c>
      <c r="B223" s="2" t="s">
        <v>1435</v>
      </c>
      <c r="C223" s="2" t="str">
        <f t="shared" si="3"/>
        <v>General Fund - Unprogrammed Funds - International Development Fund (IDF)</v>
      </c>
      <c r="D223" s="2" t="s">
        <v>1213</v>
      </c>
      <c r="E223" s="3" t="s">
        <v>1131</v>
      </c>
      <c r="F223" s="5" t="s">
        <v>1020</v>
      </c>
    </row>
    <row r="224" spans="1:6" x14ac:dyDescent="0.25">
      <c r="A224" s="11" t="str">
        <f>+CONCATENATE(Table4[[#This Row],[Funding Code]]," - ",Table4[[#This Row],[Description]])</f>
        <v>105165 - General Fund - Unprogrammed Funds - International Fund for Agricultural Development (IFAD)</v>
      </c>
      <c r="B224" s="2" t="s">
        <v>1436</v>
      </c>
      <c r="C224" s="2" t="str">
        <f t="shared" si="3"/>
        <v>General Fund - Unprogrammed Funds - International Fund for Agricultural Development (IFAD)</v>
      </c>
      <c r="D224" s="2" t="s">
        <v>1213</v>
      </c>
      <c r="E224" s="3" t="s">
        <v>1131</v>
      </c>
      <c r="F224" s="5" t="s">
        <v>1021</v>
      </c>
    </row>
    <row r="225" spans="1:6" x14ac:dyDescent="0.25">
      <c r="A225" s="11" t="str">
        <f>+CONCATENATE(Table4[[#This Row],[Funding Code]]," - ",Table4[[#This Row],[Description]])</f>
        <v>105166 - General Fund - Unprogrammed Funds - Italy</v>
      </c>
      <c r="B225" s="2" t="s">
        <v>1437</v>
      </c>
      <c r="C225" s="2" t="str">
        <f t="shared" si="3"/>
        <v>General Fund - Unprogrammed Funds - Italy</v>
      </c>
      <c r="D225" s="2" t="s">
        <v>1213</v>
      </c>
      <c r="E225" s="3" t="s">
        <v>1131</v>
      </c>
      <c r="F225" s="5" t="s">
        <v>1022</v>
      </c>
    </row>
    <row r="226" spans="1:6" x14ac:dyDescent="0.25">
      <c r="A226" s="11" t="str">
        <f>+CONCATENATE(Table4[[#This Row],[Funding Code]]," - ",Table4[[#This Row],[Description]])</f>
        <v>105167 - General Fund - Unprogrammed Funds - Japan</v>
      </c>
      <c r="B226" s="2" t="s">
        <v>1438</v>
      </c>
      <c r="C226" s="2" t="str">
        <f t="shared" si="3"/>
        <v>General Fund - Unprogrammed Funds - Japan</v>
      </c>
      <c r="D226" s="2" t="s">
        <v>1213</v>
      </c>
      <c r="E226" s="3" t="s">
        <v>1131</v>
      </c>
      <c r="F226" s="5" t="s">
        <v>1023</v>
      </c>
    </row>
    <row r="227" spans="1:6" x14ac:dyDescent="0.25">
      <c r="A227" s="11" t="str">
        <f>+CONCATENATE(Table4[[#This Row],[Funding Code]]," - ",Table4[[#This Row],[Description]])</f>
        <v>105168 - General Fund - Unprogrammed Funds - Korea</v>
      </c>
      <c r="B227" s="2" t="s">
        <v>1439</v>
      </c>
      <c r="C227" s="2" t="str">
        <f t="shared" si="3"/>
        <v>General Fund - Unprogrammed Funds - Korea</v>
      </c>
      <c r="D227" s="2" t="s">
        <v>1213</v>
      </c>
      <c r="E227" s="3" t="s">
        <v>1131</v>
      </c>
      <c r="F227" s="5" t="s">
        <v>1024</v>
      </c>
    </row>
    <row r="228" spans="1:6" x14ac:dyDescent="0.25">
      <c r="A228" s="11" t="str">
        <f>+CONCATENATE(Table4[[#This Row],[Funding Code]]," - ",Table4[[#This Row],[Description]])</f>
        <v>105169 - General Fund - Unprogrammed Funds - Millennium Challenge Corporation</v>
      </c>
      <c r="B228" s="2" t="s">
        <v>1440</v>
      </c>
      <c r="C228" s="2" t="str">
        <f t="shared" si="3"/>
        <v>General Fund - Unprogrammed Funds - Millennium Challenge Corporation</v>
      </c>
      <c r="D228" s="2" t="s">
        <v>1213</v>
      </c>
      <c r="E228" s="3" t="s">
        <v>1131</v>
      </c>
      <c r="F228" s="5" t="s">
        <v>1025</v>
      </c>
    </row>
    <row r="229" spans="1:6" x14ac:dyDescent="0.25">
      <c r="A229" s="11" t="str">
        <f>+CONCATENATE(Table4[[#This Row],[Funding Code]]," - ",Table4[[#This Row],[Description]])</f>
        <v>105170 - General Fund - Unprogrammed Funds - Netherlands</v>
      </c>
      <c r="B229" s="2" t="s">
        <v>1441</v>
      </c>
      <c r="C229" s="2" t="str">
        <f t="shared" si="3"/>
        <v>General Fund - Unprogrammed Funds - Netherlands</v>
      </c>
      <c r="D229" s="2" t="s">
        <v>1213</v>
      </c>
      <c r="E229" s="3" t="s">
        <v>1131</v>
      </c>
      <c r="F229" s="5" t="s">
        <v>1026</v>
      </c>
    </row>
    <row r="230" spans="1:6" x14ac:dyDescent="0.25">
      <c r="A230" s="11" t="str">
        <f>+CONCATENATE(Table4[[#This Row],[Funding Code]]," - ",Table4[[#This Row],[Description]])</f>
        <v>105171 - General Fund - Unprogrammed Funds - New Zealand</v>
      </c>
      <c r="B230" s="2" t="s">
        <v>1442</v>
      </c>
      <c r="C230" s="2" t="str">
        <f t="shared" si="3"/>
        <v>General Fund - Unprogrammed Funds - New Zealand</v>
      </c>
      <c r="D230" s="2" t="s">
        <v>1213</v>
      </c>
      <c r="E230" s="3" t="s">
        <v>1131</v>
      </c>
      <c r="F230" s="5" t="s">
        <v>1027</v>
      </c>
    </row>
    <row r="231" spans="1:6" x14ac:dyDescent="0.25">
      <c r="A231" s="11" t="str">
        <f>+CONCATENATE(Table4[[#This Row],[Funding Code]]," - ",Table4[[#This Row],[Description]])</f>
        <v>105172 - General Fund - Unprogrammed Funds - Norway</v>
      </c>
      <c r="B231" s="2" t="s">
        <v>1443</v>
      </c>
      <c r="C231" s="2" t="str">
        <f t="shared" si="3"/>
        <v>General Fund - Unprogrammed Funds - Norway</v>
      </c>
      <c r="D231" s="2" t="s">
        <v>1213</v>
      </c>
      <c r="E231" s="3" t="s">
        <v>1131</v>
      </c>
      <c r="F231" s="5" t="s">
        <v>1028</v>
      </c>
    </row>
    <row r="232" spans="1:6" x14ac:dyDescent="0.25">
      <c r="A232" s="11" t="str">
        <f>+CONCATENATE(Table4[[#This Row],[Funding Code]]," - ",Table4[[#This Row],[Description]])</f>
        <v>105173 - General Fund - Unprogrammed Funds - Saudi Arabia</v>
      </c>
      <c r="B232" s="2" t="s">
        <v>1444</v>
      </c>
      <c r="C232" s="2" t="str">
        <f t="shared" si="3"/>
        <v>General Fund - Unprogrammed Funds - Saudi Arabia</v>
      </c>
      <c r="D232" s="2" t="s">
        <v>1213</v>
      </c>
      <c r="E232" s="3" t="s">
        <v>1131</v>
      </c>
      <c r="F232" s="5" t="s">
        <v>1029</v>
      </c>
    </row>
    <row r="233" spans="1:6" x14ac:dyDescent="0.25">
      <c r="A233" s="11" t="str">
        <f>+CONCATENATE(Table4[[#This Row],[Funding Code]]," - ",Table4[[#This Row],[Description]])</f>
        <v>105174 - General Fund - Unprogrammed Funds - Spain</v>
      </c>
      <c r="B233" s="2" t="s">
        <v>1445</v>
      </c>
      <c r="C233" s="2" t="str">
        <f t="shared" si="3"/>
        <v>General Fund - Unprogrammed Funds - Spain</v>
      </c>
      <c r="D233" s="2" t="s">
        <v>1213</v>
      </c>
      <c r="E233" s="3" t="s">
        <v>1131</v>
      </c>
      <c r="F233" s="5" t="s">
        <v>1030</v>
      </c>
    </row>
    <row r="234" spans="1:6" x14ac:dyDescent="0.25">
      <c r="A234" s="11" t="str">
        <f>+CONCATENATE(Table4[[#This Row],[Funding Code]]," - ",Table4[[#This Row],[Description]])</f>
        <v>105175 - General Fund - Unprogrammed Funds - Switzerland</v>
      </c>
      <c r="B234" s="2" t="s">
        <v>1446</v>
      </c>
      <c r="C234" s="2" t="str">
        <f t="shared" si="3"/>
        <v>General Fund - Unprogrammed Funds - Switzerland</v>
      </c>
      <c r="D234" s="2" t="s">
        <v>1213</v>
      </c>
      <c r="E234" s="3" t="s">
        <v>1131</v>
      </c>
      <c r="F234" s="5" t="s">
        <v>1031</v>
      </c>
    </row>
    <row r="235" spans="1:6" x14ac:dyDescent="0.25">
      <c r="A235" s="11" t="str">
        <f>+CONCATENATE(Table4[[#This Row],[Funding Code]]," - ",Table4[[#This Row],[Description]])</f>
        <v>105176 - General Fund - Unprogrammed Funds - United Kingdom</v>
      </c>
      <c r="B235" s="2" t="s">
        <v>1447</v>
      </c>
      <c r="C235" s="2" t="str">
        <f t="shared" si="3"/>
        <v>General Fund - Unprogrammed Funds - United Kingdom</v>
      </c>
      <c r="D235" s="2" t="s">
        <v>1213</v>
      </c>
      <c r="E235" s="3" t="s">
        <v>1131</v>
      </c>
      <c r="F235" s="5" t="s">
        <v>1032</v>
      </c>
    </row>
    <row r="236" spans="1:6" x14ac:dyDescent="0.25">
      <c r="A236" s="11" t="str">
        <f>+CONCATENATE(Table4[[#This Row],[Funding Code]]," - ",Table4[[#This Row],[Description]])</f>
        <v>105177 - General Fund - Unprogrammed Funds - United States</v>
      </c>
      <c r="B236" s="2" t="s">
        <v>1448</v>
      </c>
      <c r="C236" s="2" t="str">
        <f t="shared" si="3"/>
        <v>General Fund - Unprogrammed Funds - United States</v>
      </c>
      <c r="D236" s="2" t="s">
        <v>1213</v>
      </c>
      <c r="E236" s="3" t="s">
        <v>1131</v>
      </c>
      <c r="F236" s="5" t="s">
        <v>1033</v>
      </c>
    </row>
    <row r="237" spans="1:6" x14ac:dyDescent="0.25">
      <c r="A237" s="11" t="str">
        <f>+CONCATENATE(Table4[[#This Row],[Funding Code]]," - ",Table4[[#This Row],[Description]])</f>
        <v>105178 - General Fund - Unprogrammed Funds - United Nations Development Fund for Women (UNIFEM)</v>
      </c>
      <c r="B237" s="2" t="s">
        <v>1449</v>
      </c>
      <c r="C237" s="2" t="str">
        <f t="shared" si="3"/>
        <v>General Fund - Unprogrammed Funds - United Nations Development Fund for Women (UNIFEM)</v>
      </c>
      <c r="D237" s="2" t="s">
        <v>1213</v>
      </c>
      <c r="E237" s="3" t="s">
        <v>1131</v>
      </c>
      <c r="F237" s="5" t="s">
        <v>1034</v>
      </c>
    </row>
    <row r="238" spans="1:6" x14ac:dyDescent="0.25">
      <c r="A238" s="11" t="str">
        <f>+CONCATENATE(Table4[[#This Row],[Funding Code]]," - ",Table4[[#This Row],[Description]])</f>
        <v>105179 - General Fund - Unprogrammed Funds - United Nations Population Fund (UNFPA)</v>
      </c>
      <c r="B238" s="2" t="s">
        <v>1450</v>
      </c>
      <c r="C238" s="2" t="str">
        <f t="shared" si="3"/>
        <v>General Fund - Unprogrammed Funds - United Nations Population Fund (UNFPA)</v>
      </c>
      <c r="D238" s="2" t="s">
        <v>1213</v>
      </c>
      <c r="E238" s="3" t="s">
        <v>1131</v>
      </c>
      <c r="F238" s="5" t="s">
        <v>1035</v>
      </c>
    </row>
    <row r="239" spans="1:6" x14ac:dyDescent="0.25">
      <c r="A239" s="11" t="str">
        <f>+CONCATENATE(Table4[[#This Row],[Funding Code]]," - ",Table4[[#This Row],[Description]])</f>
        <v>105250 - General Fund - Unprogrammed Funds - Others  (Specify)</v>
      </c>
      <c r="B239" s="2" t="s">
        <v>1451</v>
      </c>
      <c r="C239" s="2" t="str">
        <f t="shared" si="3"/>
        <v>General Fund - Unprogrammed Funds - Others  (Specify)</v>
      </c>
      <c r="D239" s="2" t="s">
        <v>1213</v>
      </c>
      <c r="E239" s="3" t="s">
        <v>1131</v>
      </c>
      <c r="F239" s="6" t="s">
        <v>1036</v>
      </c>
    </row>
    <row r="240" spans="1:6" x14ac:dyDescent="0.25">
      <c r="A240" s="11" t="str">
        <f>+CONCATENATE(Table4[[#This Row],[Funding Code]]," - ",Table4[[#This Row],[Description]])</f>
        <v>105276 - General Fund - Unprogrammed Funds - Equity Contribution</v>
      </c>
      <c r="B240" s="2" t="s">
        <v>1452</v>
      </c>
      <c r="C240" s="2" t="str">
        <f t="shared" si="3"/>
        <v>General Fund - Unprogrammed Funds - Equity Contribution</v>
      </c>
      <c r="D240" s="2" t="s">
        <v>1213</v>
      </c>
      <c r="E240" s="3" t="s">
        <v>1131</v>
      </c>
      <c r="F240" s="6" t="s">
        <v>1040</v>
      </c>
    </row>
    <row r="241" spans="1:6" x14ac:dyDescent="0.25">
      <c r="A241" s="11" t="str">
        <f>+CONCATENATE(Table4[[#This Row],[Funding Code]]," - ",Table4[[#This Row],[Description]])</f>
        <v>105277 - General Fund - Unprogrammed Funds - Subsidies</v>
      </c>
      <c r="B241" s="2" t="s">
        <v>1453</v>
      </c>
      <c r="C241" s="2" t="str">
        <f t="shared" si="3"/>
        <v>General Fund - Unprogrammed Funds - Subsidies</v>
      </c>
      <c r="D241" s="2" t="s">
        <v>1213</v>
      </c>
      <c r="E241" s="3" t="s">
        <v>1131</v>
      </c>
      <c r="F241" s="5" t="s">
        <v>1041</v>
      </c>
    </row>
    <row r="242" spans="1:6" x14ac:dyDescent="0.25">
      <c r="A242" s="11" t="str">
        <f>+CONCATENATE(Table4[[#This Row],[Funding Code]]," - ",Table4[[#This Row],[Description]])</f>
        <v>105278 - General Fund - Unprogrammed Funds - Loans</v>
      </c>
      <c r="B242" s="2" t="s">
        <v>1454</v>
      </c>
      <c r="C242" s="2" t="str">
        <f t="shared" si="3"/>
        <v>General Fund - Unprogrammed Funds - Loans</v>
      </c>
      <c r="D242" s="2" t="s">
        <v>1213</v>
      </c>
      <c r="E242" s="3" t="s">
        <v>1131</v>
      </c>
      <c r="F242" s="5" t="s">
        <v>1042</v>
      </c>
    </row>
    <row r="243" spans="1:6" x14ac:dyDescent="0.25">
      <c r="A243" s="11" t="str">
        <f>+CONCATENATE(Table4[[#This Row],[Funding Code]]," - ",Table4[[#This Row],[Description]])</f>
        <v>105279 - General Fund - Unprogrammed Funds - Advances</v>
      </c>
      <c r="B243" s="2" t="s">
        <v>1455</v>
      </c>
      <c r="C243" s="2" t="str">
        <f t="shared" si="3"/>
        <v>General Fund - Unprogrammed Funds - Advances</v>
      </c>
      <c r="D243" s="2" t="s">
        <v>1213</v>
      </c>
      <c r="E243" s="3" t="s">
        <v>1131</v>
      </c>
      <c r="F243" s="5" t="s">
        <v>1043</v>
      </c>
    </row>
    <row r="244" spans="1:6" x14ac:dyDescent="0.25">
      <c r="A244" s="11" t="str">
        <f>+CONCATENATE(Table4[[#This Row],[Funding Code]]," - ",Table4[[#This Row],[Description]])</f>
        <v>105281 - General Fund - Unprogrammed Funds - Budgetary Support to Government Corporations - Others (Specify)</v>
      </c>
      <c r="B244" s="2" t="s">
        <v>1456</v>
      </c>
      <c r="C244" s="2" t="str">
        <f t="shared" si="3"/>
        <v>General Fund - Unprogrammed Funds - Budgetary Support to Government Corporations - Others (Specify)</v>
      </c>
      <c r="D244" s="2" t="s">
        <v>1213</v>
      </c>
      <c r="E244" s="3" t="s">
        <v>1131</v>
      </c>
      <c r="F244" s="6" t="s">
        <v>1063</v>
      </c>
    </row>
    <row r="245" spans="1:6" x14ac:dyDescent="0.25">
      <c r="A245" s="11" t="str">
        <f>+CONCATENATE(Table4[[#This Row],[Funding Code]]," - ",Table4[[#This Row],[Description]])</f>
        <v>105421 - General Fund - Unprogrammed Funds - General Fund Adjustments</v>
      </c>
      <c r="B245" s="2" t="s">
        <v>1457</v>
      </c>
      <c r="C245" s="2" t="str">
        <f t="shared" si="3"/>
        <v>General Fund - Unprogrammed Funds - General Fund Adjustments</v>
      </c>
      <c r="D245" s="2" t="s">
        <v>1213</v>
      </c>
      <c r="E245" s="3" t="s">
        <v>1131</v>
      </c>
      <c r="F245" s="4" t="s">
        <v>1132</v>
      </c>
    </row>
    <row r="246" spans="1:6" x14ac:dyDescent="0.25">
      <c r="A246" s="11" t="str">
        <f>+CONCATENATE(Table4[[#This Row],[Funding Code]]," - ",Table4[[#This Row],[Description]])</f>
        <v>105422 - General Fund - Unprogrammed Funds - Support for Infrastructure Projects and Social Programs</v>
      </c>
      <c r="B246" s="2" t="s">
        <v>1458</v>
      </c>
      <c r="C246" s="2" t="str">
        <f t="shared" si="3"/>
        <v>General Fund - Unprogrammed Funds - Support for Infrastructure Projects and Social Programs</v>
      </c>
      <c r="D246" s="2" t="s">
        <v>1213</v>
      </c>
      <c r="E246" s="3" t="s">
        <v>1131</v>
      </c>
      <c r="F246" s="4" t="s">
        <v>1133</v>
      </c>
    </row>
    <row r="247" spans="1:6" x14ac:dyDescent="0.25">
      <c r="A247" s="11" t="str">
        <f>+CONCATENATE(Table4[[#This Row],[Funding Code]]," - ",Table4[[#This Row],[Description]])</f>
        <v>105423 - General Fund - Unprogrammed Funds - AFP Modernization Program</v>
      </c>
      <c r="B247" s="2" t="s">
        <v>1459</v>
      </c>
      <c r="C247" s="2" t="str">
        <f t="shared" si="3"/>
        <v>General Fund - Unprogrammed Funds - AFP Modernization Program</v>
      </c>
      <c r="D247" s="2" t="s">
        <v>1213</v>
      </c>
      <c r="E247" s="3" t="s">
        <v>1131</v>
      </c>
      <c r="F247" s="4" t="s">
        <v>1134</v>
      </c>
    </row>
    <row r="248" spans="1:6" x14ac:dyDescent="0.25">
      <c r="A248" s="11" t="str">
        <f>+CONCATENATE(Table4[[#This Row],[Funding Code]]," - ",Table4[[#This Row],[Description]])</f>
        <v>105424 - General Fund - Unprogrammed Funds - Debt Management Program</v>
      </c>
      <c r="B248" s="2" t="s">
        <v>1460</v>
      </c>
      <c r="C248" s="2" t="str">
        <f t="shared" si="3"/>
        <v>General Fund - Unprogrammed Funds - Debt Management Program</v>
      </c>
      <c r="D248" s="2" t="s">
        <v>1213</v>
      </c>
      <c r="E248" s="3" t="s">
        <v>1131</v>
      </c>
      <c r="F248" s="4" t="s">
        <v>1135</v>
      </c>
    </row>
    <row r="249" spans="1:6" x14ac:dyDescent="0.25">
      <c r="A249" s="11" t="str">
        <f>+CONCATENATE(Table4[[#This Row],[Funding Code]]," - ",Table4[[#This Row],[Description]])</f>
        <v>105425 - General Fund - Unprogrammed Funds - Total Administrative Disability Pension</v>
      </c>
      <c r="B249" s="2" t="s">
        <v>1461</v>
      </c>
      <c r="C249" s="2" t="str">
        <f t="shared" si="3"/>
        <v>General Fund - Unprogrammed Funds - Total Administrative Disability Pension</v>
      </c>
      <c r="D249" s="2" t="s">
        <v>1213</v>
      </c>
      <c r="E249" s="3" t="s">
        <v>1131</v>
      </c>
      <c r="F249" s="4" t="s">
        <v>1136</v>
      </c>
    </row>
    <row r="250" spans="1:6" x14ac:dyDescent="0.25">
      <c r="A250" s="11" t="str">
        <f>+CONCATENATE(Table4[[#This Row],[Funding Code]]," - ",Table4[[#This Row],[Description]])</f>
        <v>105426 - General Fund - Unprogrammed Funds - People’s Survival Fund</v>
      </c>
      <c r="B250" s="2" t="s">
        <v>1462</v>
      </c>
      <c r="C250" s="2" t="str">
        <f t="shared" si="3"/>
        <v>General Fund - Unprogrammed Funds - People’s Survival Fund</v>
      </c>
      <c r="D250" s="2" t="s">
        <v>1213</v>
      </c>
      <c r="E250" s="3" t="s">
        <v>1131</v>
      </c>
      <c r="F250" s="4" t="s">
        <v>1137</v>
      </c>
    </row>
    <row r="251" spans="1:6" x14ac:dyDescent="0.25">
      <c r="A251" s="11" t="str">
        <f>+CONCATENATE(Table4[[#This Row],[Funding Code]]," - ",Table4[[#This Row],[Description]])</f>
        <v>105427 - General Fund - Unprogrammed Funds - Risk Management Program</v>
      </c>
      <c r="B251" s="2" t="s">
        <v>1463</v>
      </c>
      <c r="C251" s="2" t="str">
        <f t="shared" si="3"/>
        <v>General Fund - Unprogrammed Funds - Risk Management Program</v>
      </c>
      <c r="D251" s="2" t="s">
        <v>1213</v>
      </c>
      <c r="E251" s="3" t="s">
        <v>1131</v>
      </c>
      <c r="F251" s="4" t="s">
        <v>1138</v>
      </c>
    </row>
    <row r="252" spans="1:6" x14ac:dyDescent="0.25">
      <c r="A252" s="11" t="str">
        <f>+CONCATENATE(Table4[[#This Row],[Funding Code]]," - ",Table4[[#This Row],[Description]])</f>
        <v>105428 - General Fund - Unprogrammed Funds - Others</v>
      </c>
      <c r="B252" s="2" t="s">
        <v>1464</v>
      </c>
      <c r="C252" s="2" t="str">
        <f t="shared" si="3"/>
        <v>General Fund - Unprogrammed Funds - Others</v>
      </c>
      <c r="D252" s="2" t="s">
        <v>1213</v>
      </c>
      <c r="E252" s="3" t="s">
        <v>1131</v>
      </c>
      <c r="F252" s="4" t="s">
        <v>1139</v>
      </c>
    </row>
    <row r="253" spans="1:6" x14ac:dyDescent="0.25">
      <c r="A253" s="11" t="str">
        <f>+CONCATENATE(Table4[[#This Row],[Funding Code]]," - ",Table4[[#This Row],[Description]])</f>
        <v>200000 - Off-Budgetary Funds - Off-Budgetary Funds - Off-Budgetary Funds</v>
      </c>
      <c r="B253" s="2" t="s">
        <v>1465</v>
      </c>
      <c r="C253" s="2" t="str">
        <f t="shared" si="3"/>
        <v>Off-Budgetary Funds - Off-Budgetary Funds - Off-Budgetary Funds</v>
      </c>
      <c r="D253" s="3" t="s">
        <v>1140</v>
      </c>
      <c r="E253" s="3" t="s">
        <v>1140</v>
      </c>
      <c r="F253" s="3" t="s">
        <v>1140</v>
      </c>
    </row>
    <row r="254" spans="1:6" x14ac:dyDescent="0.25">
      <c r="A254" s="11" t="str">
        <f>+CONCATENATE(Table4[[#This Row],[Funding Code]]," - ",Table4[[#This Row],[Description]])</f>
        <v xml:space="preserve">206000 - Off-Budgetary Funds - Retained Income/Funds  - Retained Income/Funds </v>
      </c>
      <c r="B254" s="2" t="s">
        <v>1466</v>
      </c>
      <c r="C254" s="2" t="str">
        <f t="shared" si="3"/>
        <v xml:space="preserve">Off-Budgetary Funds - Retained Income/Funds  - Retained Income/Funds </v>
      </c>
      <c r="D254" s="3" t="s">
        <v>1140</v>
      </c>
      <c r="E254" s="3" t="s">
        <v>1141</v>
      </c>
      <c r="F254" s="3" t="s">
        <v>1141</v>
      </c>
    </row>
    <row r="255" spans="1:6" x14ac:dyDescent="0.25">
      <c r="A255" s="11" t="str">
        <f>+CONCATENATE(Table4[[#This Row],[Funding Code]]," - ",Table4[[#This Row],[Description]])</f>
        <v>206441 - Off-Budgetary Funds - Retained Income/Funds  - SUCs Internally generated Income</v>
      </c>
      <c r="B255" s="2" t="s">
        <v>1467</v>
      </c>
      <c r="C255" s="2" t="str">
        <f t="shared" si="3"/>
        <v>Off-Budgetary Funds - Retained Income/Funds  - SUCs Internally generated Income</v>
      </c>
      <c r="D255" s="3" t="s">
        <v>1140</v>
      </c>
      <c r="E255" s="3" t="s">
        <v>1141</v>
      </c>
      <c r="F255" s="8" t="s">
        <v>1142</v>
      </c>
    </row>
    <row r="256" spans="1:6" x14ac:dyDescent="0.25">
      <c r="A256" s="11" t="str">
        <f>+CONCATENATE(Table4[[#This Row],[Funding Code]]," - ",Table4[[#This Row],[Description]])</f>
        <v>206442 - Off-Budgetary Funds - Retained Income/Funds  - SEC Retained Income</v>
      </c>
      <c r="B256" s="2" t="s">
        <v>1468</v>
      </c>
      <c r="C256" s="2" t="str">
        <f t="shared" si="3"/>
        <v>Off-Budgetary Funds - Retained Income/Funds  - SEC Retained Income</v>
      </c>
      <c r="D256" s="3" t="s">
        <v>1140</v>
      </c>
      <c r="E256" s="3" t="s">
        <v>1141</v>
      </c>
      <c r="F256" s="8" t="s">
        <v>1143</v>
      </c>
    </row>
    <row r="257" spans="1:6" x14ac:dyDescent="0.25">
      <c r="A257" s="11" t="str">
        <f>+CONCATENATE(Table4[[#This Row],[Funding Code]]," - ",Table4[[#This Row],[Description]])</f>
        <v>206443 - Off-Budgetary Funds - Retained Income/Funds  - Hospital Retained Income applicable to all DOH-retained hospitals</v>
      </c>
      <c r="B257" s="2" t="s">
        <v>1469</v>
      </c>
      <c r="C257" s="2" t="str">
        <f t="shared" si="3"/>
        <v>Off-Budgetary Funds - Retained Income/Funds  - Hospital Retained Income applicable to all DOH-retained hospitals</v>
      </c>
      <c r="D257" s="3" t="s">
        <v>1140</v>
      </c>
      <c r="E257" s="3" t="s">
        <v>1141</v>
      </c>
      <c r="F257" s="8" t="s">
        <v>1144</v>
      </c>
    </row>
    <row r="258" spans="1:6" x14ac:dyDescent="0.25">
      <c r="A258" s="11" t="str">
        <f>+CONCATENATE(Table4[[#This Row],[Funding Code]]," - ",Table4[[#This Row],[Description]])</f>
        <v>206444 - Off-Budgetary Funds - Retained Income/Funds  - Intellectual Property Office Retained Income</v>
      </c>
      <c r="B258" s="2" t="s">
        <v>1470</v>
      </c>
      <c r="C258" s="2" t="str">
        <f t="shared" ref="C258:C321" si="4">+CONCATENATE(D258," - ",E258," - ",F258)</f>
        <v>Off-Budgetary Funds - Retained Income/Funds  - Intellectual Property Office Retained Income</v>
      </c>
      <c r="D258" s="3" t="s">
        <v>1140</v>
      </c>
      <c r="E258" s="3" t="s">
        <v>1141</v>
      </c>
      <c r="F258" s="8" t="s">
        <v>1145</v>
      </c>
    </row>
    <row r="259" spans="1:6" x14ac:dyDescent="0.25">
      <c r="A259" s="11" t="str">
        <f>+CONCATENATE(Table4[[#This Row],[Funding Code]]," - ",Table4[[#This Row],[Description]])</f>
        <v>206445 - Off-Budgetary Funds - Retained Income/Funds  - Overseas Workers Welfare Administration (OWWA) Fund</v>
      </c>
      <c r="B259" s="2" t="s">
        <v>1471</v>
      </c>
      <c r="C259" s="2" t="str">
        <f t="shared" si="4"/>
        <v>Off-Budgetary Funds - Retained Income/Funds  - Overseas Workers Welfare Administration (OWWA) Fund</v>
      </c>
      <c r="D259" s="3" t="s">
        <v>1140</v>
      </c>
      <c r="E259" s="3" t="s">
        <v>1141</v>
      </c>
      <c r="F259" s="3" t="s">
        <v>1146</v>
      </c>
    </row>
    <row r="260" spans="1:6" x14ac:dyDescent="0.25">
      <c r="A260" s="11" t="str">
        <f>+CONCATENATE(Table4[[#This Row],[Funding Code]]," - ",Table4[[#This Row],[Description]])</f>
        <v>206446 - Off-Budgetary Funds - Retained Income/Funds  - Government Arsenal Retained Income</v>
      </c>
      <c r="B260" s="2" t="s">
        <v>1472</v>
      </c>
      <c r="C260" s="2" t="str">
        <f t="shared" si="4"/>
        <v>Off-Budgetary Funds - Retained Income/Funds  - Government Arsenal Retained Income</v>
      </c>
      <c r="D260" s="3" t="s">
        <v>1140</v>
      </c>
      <c r="E260" s="3" t="s">
        <v>1141</v>
      </c>
      <c r="F260" s="8" t="s">
        <v>1147</v>
      </c>
    </row>
    <row r="261" spans="1:6" x14ac:dyDescent="0.25">
      <c r="A261" s="11" t="str">
        <f>+CONCATENATE(Table4[[#This Row],[Funding Code]]," - ",Table4[[#This Row],[Description]])</f>
        <v>206447 - Off-Budgetary Funds - Retained Income/Funds  - Veterans Memorial Medical Center Retained Income</v>
      </c>
      <c r="B261" s="2" t="s">
        <v>1473</v>
      </c>
      <c r="C261" s="2" t="str">
        <f t="shared" si="4"/>
        <v>Off-Budgetary Funds - Retained Income/Funds  - Veterans Memorial Medical Center Retained Income</v>
      </c>
      <c r="D261" s="3" t="s">
        <v>1140</v>
      </c>
      <c r="E261" s="3" t="s">
        <v>1141</v>
      </c>
      <c r="F261" s="8" t="s">
        <v>1148</v>
      </c>
    </row>
    <row r="262" spans="1:6" x14ac:dyDescent="0.25">
      <c r="A262" s="11" t="str">
        <f>+CONCATENATE(Table4[[#This Row],[Funding Code]]," - ",Table4[[#This Row],[Description]])</f>
        <v>206448 - Off-Budgetary Funds - Retained Income/Funds  - AFP-General Headquarters (GHQ) Proper Retained Income</v>
      </c>
      <c r="B262" s="2" t="s">
        <v>1474</v>
      </c>
      <c r="C262" s="2" t="str">
        <f t="shared" si="4"/>
        <v>Off-Budgetary Funds - Retained Income/Funds  - AFP-General Headquarters (GHQ) Proper Retained Income</v>
      </c>
      <c r="D262" s="3" t="s">
        <v>1140</v>
      </c>
      <c r="E262" s="3" t="s">
        <v>1141</v>
      </c>
      <c r="F262" s="8" t="s">
        <v>1149</v>
      </c>
    </row>
    <row r="263" spans="1:6" x14ac:dyDescent="0.25">
      <c r="A263" s="11" t="str">
        <f>+CONCATENATE(Table4[[#This Row],[Funding Code]]," - ",Table4[[#This Row],[Description]])</f>
        <v>206449 - Off-Budgetary Funds - Retained Income/Funds  - AFP Medical Center Retained Income</v>
      </c>
      <c r="B263" s="2" t="s">
        <v>1475</v>
      </c>
      <c r="C263" s="2" t="str">
        <f t="shared" si="4"/>
        <v>Off-Budgetary Funds - Retained Income/Funds  - AFP Medical Center Retained Income</v>
      </c>
      <c r="D263" s="3" t="s">
        <v>1140</v>
      </c>
      <c r="E263" s="3" t="s">
        <v>1141</v>
      </c>
      <c r="F263" s="8" t="s">
        <v>1150</v>
      </c>
    </row>
    <row r="264" spans="1:6" x14ac:dyDescent="0.25">
      <c r="A264" s="11" t="str">
        <f>+CONCATENATE(Table4[[#This Row],[Funding Code]]," - ",Table4[[#This Row],[Description]])</f>
        <v>206450 - Off-Budgetary Funds - Retained Income/Funds  - AFP-Philippine Army Retained Income</v>
      </c>
      <c r="B264" s="2" t="s">
        <v>1476</v>
      </c>
      <c r="C264" s="2" t="str">
        <f t="shared" si="4"/>
        <v>Off-Budgetary Funds - Retained Income/Funds  - AFP-Philippine Army Retained Income</v>
      </c>
      <c r="D264" s="3" t="s">
        <v>1140</v>
      </c>
      <c r="E264" s="3" t="s">
        <v>1141</v>
      </c>
      <c r="F264" s="8" t="s">
        <v>1151</v>
      </c>
    </row>
    <row r="265" spans="1:6" x14ac:dyDescent="0.25">
      <c r="A265" s="11" t="str">
        <f>+CONCATENATE(Table4[[#This Row],[Funding Code]]," - ",Table4[[#This Row],[Description]])</f>
        <v>206451 - Off-Budgetary Funds - Retained Income/Funds  - AFP-Philippine Air Force Retained Income</v>
      </c>
      <c r="B265" s="2" t="s">
        <v>1477</v>
      </c>
      <c r="C265" s="2" t="str">
        <f t="shared" si="4"/>
        <v>Off-Budgetary Funds - Retained Income/Funds  - AFP-Philippine Air Force Retained Income</v>
      </c>
      <c r="D265" s="3" t="s">
        <v>1140</v>
      </c>
      <c r="E265" s="3" t="s">
        <v>1141</v>
      </c>
      <c r="F265" s="8" t="s">
        <v>1152</v>
      </c>
    </row>
    <row r="266" spans="1:6" x14ac:dyDescent="0.25">
      <c r="A266" s="11" t="str">
        <f>+CONCATENATE(Table4[[#This Row],[Funding Code]]," - ",Table4[[#This Row],[Description]])</f>
        <v>206452 - Off-Budgetary Funds - Retained Income/Funds  - AFP-Philippine Navy Retained Income</v>
      </c>
      <c r="B266" s="2" t="s">
        <v>1478</v>
      </c>
      <c r="C266" s="2" t="str">
        <f t="shared" si="4"/>
        <v>Off-Budgetary Funds - Retained Income/Funds  - AFP-Philippine Navy Retained Income</v>
      </c>
      <c r="D266" s="3" t="s">
        <v>1140</v>
      </c>
      <c r="E266" s="3" t="s">
        <v>1141</v>
      </c>
      <c r="F266" s="8" t="s">
        <v>1153</v>
      </c>
    </row>
    <row r="267" spans="1:6" x14ac:dyDescent="0.25">
      <c r="A267" s="11" t="str">
        <f>+CONCATENATE(Table4[[#This Row],[Funding Code]]," - ",Table4[[#This Row],[Description]])</f>
        <v xml:space="preserve">206453 - Off-Budgetary Funds - Retained Income/Funds  - National Sports Development Fund </v>
      </c>
      <c r="B267" s="2" t="s">
        <v>1479</v>
      </c>
      <c r="C267" s="2" t="str">
        <f t="shared" si="4"/>
        <v xml:space="preserve">Off-Budgetary Funds - Retained Income/Funds  - National Sports Development Fund </v>
      </c>
      <c r="D267" s="3" t="s">
        <v>1140</v>
      </c>
      <c r="E267" s="3" t="s">
        <v>1141</v>
      </c>
      <c r="F267" s="8" t="s">
        <v>1124</v>
      </c>
    </row>
    <row r="268" spans="1:6" x14ac:dyDescent="0.25">
      <c r="A268" s="11" t="str">
        <f>+CONCATENATE(Table4[[#This Row],[Funding Code]]," - ",Table4[[#This Row],[Description]])</f>
        <v xml:space="preserve">206454 - Off-Budgetary Funds - Retained Income/Funds  - Judicial Development Fund </v>
      </c>
      <c r="B268" s="2" t="s">
        <v>1480</v>
      </c>
      <c r="C268" s="2" t="str">
        <f t="shared" si="4"/>
        <v xml:space="preserve">Off-Budgetary Funds - Retained Income/Funds  - Judicial Development Fund </v>
      </c>
      <c r="D268" s="3" t="s">
        <v>1140</v>
      </c>
      <c r="E268" s="3" t="s">
        <v>1141</v>
      </c>
      <c r="F268" s="8" t="s">
        <v>1154</v>
      </c>
    </row>
    <row r="269" spans="1:6" x14ac:dyDescent="0.25">
      <c r="A269" s="11" t="str">
        <f>+CONCATENATE(Table4[[#This Row],[Funding Code]]," - ",Table4[[#This Row],[Description]])</f>
        <v xml:space="preserve">206455 - Off-Budgetary Funds - Retained Income/Funds  - Judicial Training Center, Philippine Judicial Academy and Mandatory Continuing Legal Education </v>
      </c>
      <c r="B269" s="2" t="s">
        <v>1481</v>
      </c>
      <c r="C269" s="2" t="str">
        <f t="shared" si="4"/>
        <v xml:space="preserve">Off-Budgetary Funds - Retained Income/Funds  - Judicial Training Center, Philippine Judicial Academy and Mandatory Continuing Legal Education </v>
      </c>
      <c r="D269" s="3" t="s">
        <v>1140</v>
      </c>
      <c r="E269" s="3" t="s">
        <v>1141</v>
      </c>
      <c r="F269" s="8" t="s">
        <v>1155</v>
      </c>
    </row>
    <row r="270" spans="1:6" x14ac:dyDescent="0.25">
      <c r="A270" s="11" t="str">
        <f>+CONCATENATE(Table4[[#This Row],[Funding Code]]," - ",Table4[[#This Row],[Description]])</f>
        <v>206456 - Off-Budgetary Funds - Retained Income/Funds  - Special Allowance for the Judiciary</v>
      </c>
      <c r="B270" s="2" t="s">
        <v>1482</v>
      </c>
      <c r="C270" s="2" t="str">
        <f t="shared" si="4"/>
        <v>Off-Budgetary Funds - Retained Income/Funds  - Special Allowance for the Judiciary</v>
      </c>
      <c r="D270" s="3" t="s">
        <v>1140</v>
      </c>
      <c r="E270" s="3" t="s">
        <v>1141</v>
      </c>
      <c r="F270" s="8" t="s">
        <v>1156</v>
      </c>
    </row>
    <row r="271" spans="1:6" x14ac:dyDescent="0.25">
      <c r="A271" s="11" t="str">
        <f>+CONCATENATE(Table4[[#This Row],[Funding Code]]," - ",Table4[[#This Row],[Description]])</f>
        <v>206457 - Off-Budgetary Funds - Retained Income/Funds  - Other Retained Income/Funds</v>
      </c>
      <c r="B271" s="2" t="s">
        <v>1483</v>
      </c>
      <c r="C271" s="2" t="str">
        <f t="shared" si="4"/>
        <v>Off-Budgetary Funds - Retained Income/Funds  - Other Retained Income/Funds</v>
      </c>
      <c r="D271" s="3" t="s">
        <v>1140</v>
      </c>
      <c r="E271" s="3" t="s">
        <v>1141</v>
      </c>
      <c r="F271" s="8" t="s">
        <v>1157</v>
      </c>
    </row>
    <row r="272" spans="1:6" x14ac:dyDescent="0.25">
      <c r="A272" s="11" t="str">
        <f>+CONCATENATE(Table4[[#This Row],[Funding Code]]," - ",Table4[[#This Row],[Description]])</f>
        <v>207000 - Off-Budgetary Funds - Revolving Funds - Revolving Funds</v>
      </c>
      <c r="B272" s="2" t="s">
        <v>1484</v>
      </c>
      <c r="C272" s="2" t="str">
        <f t="shared" si="4"/>
        <v>Off-Budgetary Funds - Revolving Funds - Revolving Funds</v>
      </c>
      <c r="D272" s="3" t="s">
        <v>1140</v>
      </c>
      <c r="E272" s="3" t="s">
        <v>1158</v>
      </c>
      <c r="F272" s="3" t="s">
        <v>1158</v>
      </c>
    </row>
    <row r="273" spans="1:6" x14ac:dyDescent="0.25">
      <c r="A273" s="11" t="str">
        <f>+CONCATENATE(Table4[[#This Row],[Funding Code]]," - ",Table4[[#This Row],[Description]])</f>
        <v>207501 - Off-Budgetary Funds - Revolving Funds - Agricultural Training Institute Revolving Fund</v>
      </c>
      <c r="B273" s="2" t="s">
        <v>1485</v>
      </c>
      <c r="C273" s="2" t="str">
        <f t="shared" si="4"/>
        <v>Off-Budgetary Funds - Revolving Funds - Agricultural Training Institute Revolving Fund</v>
      </c>
      <c r="D273" s="3" t="s">
        <v>1140</v>
      </c>
      <c r="E273" s="3" t="s">
        <v>1158</v>
      </c>
      <c r="F273" s="8" t="s">
        <v>1159</v>
      </c>
    </row>
    <row r="274" spans="1:6" x14ac:dyDescent="0.25">
      <c r="A274" s="11" t="str">
        <f>+CONCATENATE(Table4[[#This Row],[Funding Code]]," - ",Table4[[#This Row],[Description]])</f>
        <v>207502 - Off-Budgetary Funds - Revolving Funds - Bureau of Animal Industry - Revolving Fund, Proceeds from Sale of Animals (RA 1578)</v>
      </c>
      <c r="B274" s="2" t="s">
        <v>1486</v>
      </c>
      <c r="C274" s="2" t="str">
        <f t="shared" si="4"/>
        <v>Off-Budgetary Funds - Revolving Funds - Bureau of Animal Industry - Revolving Fund, Proceeds from Sale of Animals (RA 1578)</v>
      </c>
      <c r="D274" s="3" t="s">
        <v>1140</v>
      </c>
      <c r="E274" s="3" t="s">
        <v>1158</v>
      </c>
      <c r="F274" s="8" t="s">
        <v>1160</v>
      </c>
    </row>
    <row r="275" spans="1:6" x14ac:dyDescent="0.25">
      <c r="A275" s="11" t="str">
        <f>+CONCATENATE(Table4[[#This Row],[Funding Code]]," - ",Table4[[#This Row],[Description]])</f>
        <v>207503 - Off-Budgetary Funds - Revolving Funds - Bureau of Animal Industry - Revolving Fund, Dormitory Operations</v>
      </c>
      <c r="B275" s="2" t="s">
        <v>1487</v>
      </c>
      <c r="C275" s="2" t="str">
        <f t="shared" si="4"/>
        <v>Off-Budgetary Funds - Revolving Funds - Bureau of Animal Industry - Revolving Fund, Dormitory Operations</v>
      </c>
      <c r="D275" s="3" t="s">
        <v>1140</v>
      </c>
      <c r="E275" s="3" t="s">
        <v>1158</v>
      </c>
      <c r="F275" s="8" t="s">
        <v>1161</v>
      </c>
    </row>
    <row r="276" spans="1:6" x14ac:dyDescent="0.25">
      <c r="A276" s="11" t="str">
        <f>+CONCATENATE(Table4[[#This Row],[Funding Code]]," - ",Table4[[#This Row],[Description]])</f>
        <v>207504 - Off-Budgetary Funds - Revolving Funds - Plant Quarantine Revolving Fund</v>
      </c>
      <c r="B276" s="2" t="s">
        <v>1488</v>
      </c>
      <c r="C276" s="2" t="str">
        <f t="shared" si="4"/>
        <v>Off-Budgetary Funds - Revolving Funds - Plant Quarantine Revolving Fund</v>
      </c>
      <c r="D276" s="3" t="s">
        <v>1140</v>
      </c>
      <c r="E276" s="3" t="s">
        <v>1158</v>
      </c>
      <c r="F276" s="8" t="s">
        <v>1162</v>
      </c>
    </row>
    <row r="277" spans="1:6" x14ac:dyDescent="0.25">
      <c r="A277" s="11" t="str">
        <f>+CONCATENATE(Table4[[#This Row],[Funding Code]]," - ",Table4[[#This Row],[Description]])</f>
        <v>207505 - Off-Budgetary Funds - Revolving Funds - National Seed Industry Council Fund</v>
      </c>
      <c r="B277" s="2" t="s">
        <v>1489</v>
      </c>
      <c r="C277" s="2" t="str">
        <f t="shared" si="4"/>
        <v>Off-Budgetary Funds - Revolving Funds - National Seed Industry Council Fund</v>
      </c>
      <c r="D277" s="3" t="s">
        <v>1140</v>
      </c>
      <c r="E277" s="3" t="s">
        <v>1158</v>
      </c>
      <c r="F277" s="9" t="s">
        <v>1163</v>
      </c>
    </row>
    <row r="278" spans="1:6" x14ac:dyDescent="0.25">
      <c r="A278" s="11" t="str">
        <f>+CONCATENATE(Table4[[#This Row],[Funding Code]]," - ",Table4[[#This Row],[Description]])</f>
        <v>207506 - Off-Budgetary Funds - Revolving Funds - Plant Variety Protection Fund</v>
      </c>
      <c r="B278" s="2" t="s">
        <v>1490</v>
      </c>
      <c r="C278" s="2" t="str">
        <f t="shared" si="4"/>
        <v>Off-Budgetary Funds - Revolving Funds - Plant Variety Protection Fund</v>
      </c>
      <c r="D278" s="3" t="s">
        <v>1140</v>
      </c>
      <c r="E278" s="3" t="s">
        <v>1158</v>
      </c>
      <c r="F278" s="9" t="s">
        <v>1164</v>
      </c>
    </row>
    <row r="279" spans="1:6" x14ac:dyDescent="0.25">
      <c r="A279" s="11" t="str">
        <f>+CONCATENATE(Table4[[#This Row],[Funding Code]]," - ",Table4[[#This Row],[Description]])</f>
        <v>207507 - Off-Budgetary Funds - Revolving Funds - Bureau of Soils and Water Management Revolving Fund</v>
      </c>
      <c r="B279" s="2" t="s">
        <v>1491</v>
      </c>
      <c r="C279" s="2" t="str">
        <f t="shared" si="4"/>
        <v>Off-Budgetary Funds - Revolving Funds - Bureau of Soils and Water Management Revolving Fund</v>
      </c>
      <c r="D279" s="3" t="s">
        <v>1140</v>
      </c>
      <c r="E279" s="3" t="s">
        <v>1158</v>
      </c>
      <c r="F279" s="9" t="s">
        <v>1165</v>
      </c>
    </row>
    <row r="280" spans="1:6" x14ac:dyDescent="0.25">
      <c r="A280" s="11" t="str">
        <f>+CONCATENATE(Table4[[#This Row],[Funding Code]]," - ",Table4[[#This Row],[Description]])</f>
        <v>207508 - Off-Budgetary Funds - Revolving Funds - Fertilizer and Pesticide Authority Fund</v>
      </c>
      <c r="B280" s="2" t="s">
        <v>1492</v>
      </c>
      <c r="C280" s="2" t="str">
        <f t="shared" si="4"/>
        <v>Off-Budgetary Funds - Revolving Funds - Fertilizer and Pesticide Authority Fund</v>
      </c>
      <c r="D280" s="3" t="s">
        <v>1140</v>
      </c>
      <c r="E280" s="3" t="s">
        <v>1158</v>
      </c>
      <c r="F280" s="9" t="s">
        <v>1166</v>
      </c>
    </row>
    <row r="281" spans="1:6" x14ac:dyDescent="0.25">
      <c r="A281" s="11" t="str">
        <f>+CONCATENATE(Table4[[#This Row],[Funding Code]]," - ",Table4[[#This Row],[Description]])</f>
        <v>207509 - Off-Budgetary Funds - Revolving Funds - Philippine Carabao Center Revolving Fund</v>
      </c>
      <c r="B281" s="2" t="s">
        <v>1493</v>
      </c>
      <c r="C281" s="2" t="str">
        <f t="shared" si="4"/>
        <v>Off-Budgetary Funds - Revolving Funds - Philippine Carabao Center Revolving Fund</v>
      </c>
      <c r="D281" s="3" t="s">
        <v>1140</v>
      </c>
      <c r="E281" s="3" t="s">
        <v>1158</v>
      </c>
      <c r="F281" s="9" t="s">
        <v>1167</v>
      </c>
    </row>
    <row r="282" spans="1:6" x14ac:dyDescent="0.25">
      <c r="A282" s="11" t="str">
        <f>+CONCATENATE(Table4[[#This Row],[Funding Code]]," - ",Table4[[#This Row],[Description]])</f>
        <v>207510 - Off-Budgetary Funds - Revolving Funds - Philippine Center for Post Harvest Development and Mechanization Revolving Fund</v>
      </c>
      <c r="B282" s="2" t="s">
        <v>1494</v>
      </c>
      <c r="C282" s="2" t="str">
        <f t="shared" si="4"/>
        <v>Off-Budgetary Funds - Revolving Funds - Philippine Center for Post Harvest Development and Mechanization Revolving Fund</v>
      </c>
      <c r="D282" s="3" t="s">
        <v>1140</v>
      </c>
      <c r="E282" s="3" t="s">
        <v>1158</v>
      </c>
      <c r="F282" s="8" t="s">
        <v>1168</v>
      </c>
    </row>
    <row r="283" spans="1:6" x14ac:dyDescent="0.25">
      <c r="A283" s="11" t="str">
        <f>+CONCATENATE(Table4[[#This Row],[Funding Code]]," - ",Table4[[#This Row],[Description]])</f>
        <v>207511 - Off-Budgetary Funds - Revolving Funds - DBM - Procurement Service Revolving Fund</v>
      </c>
      <c r="B283" s="2" t="s">
        <v>1495</v>
      </c>
      <c r="C283" s="2" t="str">
        <f t="shared" si="4"/>
        <v>Off-Budgetary Funds - Revolving Funds - DBM - Procurement Service Revolving Fund</v>
      </c>
      <c r="D283" s="3" t="s">
        <v>1140</v>
      </c>
      <c r="E283" s="3" t="s">
        <v>1158</v>
      </c>
      <c r="F283" s="8" t="s">
        <v>1169</v>
      </c>
    </row>
    <row r="284" spans="1:6" x14ac:dyDescent="0.25">
      <c r="A284" s="11" t="str">
        <f>+CONCATENATE(Table4[[#This Row],[Funding Code]]," - ",Table4[[#This Row],[Description]])</f>
        <v>207512 - Off-Budgetary Funds - Revolving Funds - School Revolving Fund</v>
      </c>
      <c r="B284" s="2" t="s">
        <v>1496</v>
      </c>
      <c r="C284" s="2" t="str">
        <f t="shared" si="4"/>
        <v>Off-Budgetary Funds - Revolving Funds - School Revolving Fund</v>
      </c>
      <c r="D284" s="3" t="s">
        <v>1140</v>
      </c>
      <c r="E284" s="3" t="s">
        <v>1158</v>
      </c>
      <c r="F284" s="10" t="s">
        <v>1170</v>
      </c>
    </row>
    <row r="285" spans="1:6" x14ac:dyDescent="0.25">
      <c r="A285" s="11" t="str">
        <f>+CONCATENATE(Table4[[#This Row],[Funding Code]]," - ",Table4[[#This Row],[Description]])</f>
        <v>207513 - Off-Budgetary Funds - Revolving Funds - Regional Education Learning Centers Revolving Fund</v>
      </c>
      <c r="B285" s="2" t="s">
        <v>1497</v>
      </c>
      <c r="C285" s="2" t="str">
        <f t="shared" si="4"/>
        <v>Off-Budgetary Funds - Revolving Funds - Regional Education Learning Centers Revolving Fund</v>
      </c>
      <c r="D285" s="3" t="s">
        <v>1140</v>
      </c>
      <c r="E285" s="3" t="s">
        <v>1158</v>
      </c>
      <c r="F285" s="10" t="s">
        <v>1171</v>
      </c>
    </row>
    <row r="286" spans="1:6" x14ac:dyDescent="0.25">
      <c r="A286" s="11" t="str">
        <f>+CONCATENATE(Table4[[#This Row],[Funding Code]]," - ",Table4[[#This Row],[Description]])</f>
        <v>207514 - Off-Budgetary Funds - Revolving Funds - Eco-Tech Center Revolving Fund</v>
      </c>
      <c r="B286" s="2" t="s">
        <v>1498</v>
      </c>
      <c r="C286" s="2" t="str">
        <f t="shared" si="4"/>
        <v>Off-Budgetary Funds - Revolving Funds - Eco-Tech Center Revolving Fund</v>
      </c>
      <c r="D286" s="3" t="s">
        <v>1140</v>
      </c>
      <c r="E286" s="3" t="s">
        <v>1158</v>
      </c>
      <c r="F286" s="10" t="s">
        <v>1172</v>
      </c>
    </row>
    <row r="287" spans="1:6" x14ac:dyDescent="0.25">
      <c r="A287" s="11" t="str">
        <f>+CONCATENATE(Table4[[#This Row],[Funding Code]]," - ",Table4[[#This Row],[Description]])</f>
        <v>207515 - Off-Budgetary Funds - Revolving Funds - Applied Nutrition Center Revolving Fund</v>
      </c>
      <c r="B287" s="2" t="s">
        <v>1499</v>
      </c>
      <c r="C287" s="2" t="str">
        <f t="shared" si="4"/>
        <v>Off-Budgetary Funds - Revolving Funds - Applied Nutrition Center Revolving Fund</v>
      </c>
      <c r="D287" s="3" t="s">
        <v>1140</v>
      </c>
      <c r="E287" s="3" t="s">
        <v>1158</v>
      </c>
      <c r="F287" s="10" t="s">
        <v>1173</v>
      </c>
    </row>
    <row r="288" spans="1:6" x14ac:dyDescent="0.25">
      <c r="A288" s="11" t="str">
        <f>+CONCATENATE(Table4[[#This Row],[Funding Code]]," - ",Table4[[#This Row],[Description]])</f>
        <v>207516 - Off-Budgetary Funds - Revolving Funds - Boracay National High School Hostel Revolving Fund</v>
      </c>
      <c r="B288" s="2" t="s">
        <v>1500</v>
      </c>
      <c r="C288" s="2" t="str">
        <f t="shared" si="4"/>
        <v>Off-Budgetary Funds - Revolving Funds - Boracay National High School Hostel Revolving Fund</v>
      </c>
      <c r="D288" s="3" t="s">
        <v>1140</v>
      </c>
      <c r="E288" s="3" t="s">
        <v>1158</v>
      </c>
      <c r="F288" s="9" t="s">
        <v>1174</v>
      </c>
    </row>
    <row r="289" spans="1:6" x14ac:dyDescent="0.25">
      <c r="A289" s="11" t="str">
        <f>+CONCATENATE(Table4[[#This Row],[Funding Code]]," - ",Table4[[#This Row],[Description]])</f>
        <v>207517 - Off-Budgetary Funds - Revolving Funds - Baguio Teachers Camp Revolving Fund</v>
      </c>
      <c r="B289" s="2" t="s">
        <v>1501</v>
      </c>
      <c r="C289" s="2" t="str">
        <f t="shared" si="4"/>
        <v>Off-Budgetary Funds - Revolving Funds - Baguio Teachers Camp Revolving Fund</v>
      </c>
      <c r="D289" s="3" t="s">
        <v>1140</v>
      </c>
      <c r="E289" s="3" t="s">
        <v>1158</v>
      </c>
      <c r="F289" s="10" t="s">
        <v>1175</v>
      </c>
    </row>
    <row r="290" spans="1:6" x14ac:dyDescent="0.25">
      <c r="A290" s="11" t="str">
        <f>+CONCATENATE(Table4[[#This Row],[Funding Code]]," - ",Table4[[#This Row],[Description]])</f>
        <v>207518 - Off-Budgetary Funds - Revolving Funds - National Educators Academy of the Philippines Revolving Fund</v>
      </c>
      <c r="B290" s="2" t="s">
        <v>1502</v>
      </c>
      <c r="C290" s="2" t="str">
        <f t="shared" si="4"/>
        <v>Off-Budgetary Funds - Revolving Funds - National Educators Academy of the Philippines Revolving Fund</v>
      </c>
      <c r="D290" s="3" t="s">
        <v>1140</v>
      </c>
      <c r="E290" s="3" t="s">
        <v>1158</v>
      </c>
      <c r="F290" s="10" t="s">
        <v>1176</v>
      </c>
    </row>
    <row r="291" spans="1:6" x14ac:dyDescent="0.25">
      <c r="A291" s="11" t="str">
        <f>+CONCATENATE(Table4[[#This Row],[Funding Code]]," - ",Table4[[#This Row],[Description]])</f>
        <v>207519 - Off-Budgetary Funds - Revolving Funds - National Science Teaching Instrumentation Center Revolving Fund</v>
      </c>
      <c r="B291" s="2" t="s">
        <v>1503</v>
      </c>
      <c r="C291" s="2" t="str">
        <f t="shared" si="4"/>
        <v>Off-Budgetary Funds - Revolving Funds - National Science Teaching Instrumentation Center Revolving Fund</v>
      </c>
      <c r="D291" s="3" t="s">
        <v>1140</v>
      </c>
      <c r="E291" s="3" t="s">
        <v>1158</v>
      </c>
      <c r="F291" s="10" t="s">
        <v>1177</v>
      </c>
    </row>
    <row r="292" spans="1:6" x14ac:dyDescent="0.25">
      <c r="A292" s="11" t="str">
        <f>+CONCATENATE(Table4[[#This Row],[Funding Code]]," - ",Table4[[#This Row],[Description]])</f>
        <v>207520 - Off-Budgetary Funds - Revolving Funds - National Museum Revolving Fund</v>
      </c>
      <c r="B292" s="2" t="s">
        <v>1504</v>
      </c>
      <c r="C292" s="2" t="str">
        <f t="shared" si="4"/>
        <v>Off-Budgetary Funds - Revolving Funds - National Museum Revolving Fund</v>
      </c>
      <c r="D292" s="3" t="s">
        <v>1140</v>
      </c>
      <c r="E292" s="3" t="s">
        <v>1158</v>
      </c>
      <c r="F292" s="10" t="s">
        <v>1178</v>
      </c>
    </row>
    <row r="293" spans="1:6" x14ac:dyDescent="0.25">
      <c r="A293" s="11" t="str">
        <f>+CONCATENATE(Table4[[#This Row],[Funding Code]]," - ",Table4[[#This Row],[Description]])</f>
        <v>207521 - Off-Budgetary Funds - Revolving Funds - Environmental Management Bureau Revolving Fund</v>
      </c>
      <c r="B293" s="2" t="s">
        <v>1505</v>
      </c>
      <c r="C293" s="2" t="str">
        <f t="shared" si="4"/>
        <v>Off-Budgetary Funds - Revolving Funds - Environmental Management Bureau Revolving Fund</v>
      </c>
      <c r="D293" s="3" t="s">
        <v>1140</v>
      </c>
      <c r="E293" s="3" t="s">
        <v>1158</v>
      </c>
      <c r="F293" s="10" t="s">
        <v>1179</v>
      </c>
    </row>
    <row r="294" spans="1:6" x14ac:dyDescent="0.25">
      <c r="A294" s="11" t="str">
        <f>+CONCATENATE(Table4[[#This Row],[Funding Code]]," - ",Table4[[#This Row],[Description]])</f>
        <v xml:space="preserve">207522 - Off-Budgetary Funds - Revolving Funds - Municipal Development Fund Office Revolving Fund </v>
      </c>
      <c r="B294" s="2" t="s">
        <v>1506</v>
      </c>
      <c r="C294" s="2" t="str">
        <f t="shared" si="4"/>
        <v xml:space="preserve">Off-Budgetary Funds - Revolving Funds - Municipal Development Fund Office Revolving Fund </v>
      </c>
      <c r="D294" s="3" t="s">
        <v>1140</v>
      </c>
      <c r="E294" s="3" t="s">
        <v>1158</v>
      </c>
      <c r="F294" s="9" t="s">
        <v>1180</v>
      </c>
    </row>
    <row r="295" spans="1:6" x14ac:dyDescent="0.25">
      <c r="A295" s="11" t="str">
        <f>+CONCATENATE(Table4[[#This Row],[Funding Code]]," - ",Table4[[#This Row],[Description]])</f>
        <v xml:space="preserve">207523 - Off-Budgetary Funds - Revolving Funds - Local Loans Fund </v>
      </c>
      <c r="B295" s="2" t="s">
        <v>1507</v>
      </c>
      <c r="C295" s="2" t="str">
        <f t="shared" si="4"/>
        <v xml:space="preserve">Off-Budgetary Funds - Revolving Funds - Local Loans Fund </v>
      </c>
      <c r="D295" s="3" t="s">
        <v>1140</v>
      </c>
      <c r="E295" s="3" t="s">
        <v>1158</v>
      </c>
      <c r="F295" s="9" t="s">
        <v>1181</v>
      </c>
    </row>
    <row r="296" spans="1:6" x14ac:dyDescent="0.25">
      <c r="A296" s="11" t="str">
        <f>+CONCATENATE(Table4[[#This Row],[Funding Code]]," - ",Table4[[#This Row],[Description]])</f>
        <v xml:space="preserve">207524 - Off-Budgetary Funds - Revolving Funds - Program Support Fund </v>
      </c>
      <c r="B296" s="2" t="s">
        <v>1508</v>
      </c>
      <c r="C296" s="2" t="str">
        <f t="shared" si="4"/>
        <v xml:space="preserve">Off-Budgetary Funds - Revolving Funds - Program Support Fund </v>
      </c>
      <c r="D296" s="3" t="s">
        <v>1140</v>
      </c>
      <c r="E296" s="3" t="s">
        <v>1158</v>
      </c>
      <c r="F296" s="9" t="s">
        <v>1182</v>
      </c>
    </row>
    <row r="297" spans="1:6" x14ac:dyDescent="0.25">
      <c r="A297" s="11" t="str">
        <f>+CONCATENATE(Table4[[#This Row],[Funding Code]]," - ",Table4[[#This Row],[Description]])</f>
        <v>207525 - Off-Budgetary Funds - Revolving Funds - Assessment Loan Revolving Fund</v>
      </c>
      <c r="B297" s="2" t="s">
        <v>1509</v>
      </c>
      <c r="C297" s="2" t="str">
        <f t="shared" si="4"/>
        <v>Off-Budgetary Funds - Revolving Funds - Assessment Loan Revolving Fund</v>
      </c>
      <c r="D297" s="3" t="s">
        <v>1140</v>
      </c>
      <c r="E297" s="3" t="s">
        <v>1158</v>
      </c>
      <c r="F297" s="9" t="s">
        <v>1183</v>
      </c>
    </row>
    <row r="298" spans="1:6" x14ac:dyDescent="0.25">
      <c r="A298" s="11" t="str">
        <f>+CONCATENATE(Table4[[#This Row],[Funding Code]]," - ",Table4[[#This Row],[Description]])</f>
        <v xml:space="preserve">207526 - Off-Budgetary Funds - Revolving Funds - Cooperative Development Loan Fund </v>
      </c>
      <c r="B298" s="2" t="s">
        <v>1510</v>
      </c>
      <c r="C298" s="2" t="str">
        <f t="shared" si="4"/>
        <v xml:space="preserve">Off-Budgetary Funds - Revolving Funds - Cooperative Development Loan Fund </v>
      </c>
      <c r="D298" s="3" t="s">
        <v>1140</v>
      </c>
      <c r="E298" s="3" t="s">
        <v>1158</v>
      </c>
      <c r="F298" s="9" t="s">
        <v>1184</v>
      </c>
    </row>
    <row r="299" spans="1:6" x14ac:dyDescent="0.25">
      <c r="A299" s="11" t="str">
        <f>+CONCATENATE(Table4[[#This Row],[Funding Code]]," - ",Table4[[#This Row],[Description]])</f>
        <v xml:space="preserve">207527 - Off-Budgetary Funds - Revolving Funds - Cooperative Marketing Project Fund  </v>
      </c>
      <c r="B299" s="2" t="s">
        <v>1511</v>
      </c>
      <c r="C299" s="2" t="str">
        <f t="shared" si="4"/>
        <v xml:space="preserve">Off-Budgetary Funds - Revolving Funds - Cooperative Marketing Project Fund  </v>
      </c>
      <c r="D299" s="3" t="s">
        <v>1140</v>
      </c>
      <c r="E299" s="3" t="s">
        <v>1158</v>
      </c>
      <c r="F299" s="9" t="s">
        <v>1185</v>
      </c>
    </row>
    <row r="300" spans="1:6" x14ac:dyDescent="0.25">
      <c r="A300" s="11" t="str">
        <f>+CONCATENATE(Table4[[#This Row],[Funding Code]]," - ",Table4[[#This Row],[Description]])</f>
        <v xml:space="preserve">207528 - Off-Budgetary Funds - Revolving Funds - Cooperative Support Fund  </v>
      </c>
      <c r="B300" s="2" t="s">
        <v>1512</v>
      </c>
      <c r="C300" s="2" t="str">
        <f t="shared" si="4"/>
        <v xml:space="preserve">Off-Budgetary Funds - Revolving Funds - Cooperative Support Fund  </v>
      </c>
      <c r="D300" s="3" t="s">
        <v>1140</v>
      </c>
      <c r="E300" s="3" t="s">
        <v>1158</v>
      </c>
      <c r="F300" s="9" t="s">
        <v>1186</v>
      </c>
    </row>
    <row r="301" spans="1:6" x14ac:dyDescent="0.25">
      <c r="A301" s="11" t="str">
        <f>+CONCATENATE(Table4[[#This Row],[Funding Code]]," - ",Table4[[#This Row],[Description]])</f>
        <v>207529 - Off-Budgetary Funds - Revolving Funds - Cooperative Rehabilitation Development Fund</v>
      </c>
      <c r="B301" s="2" t="s">
        <v>1513</v>
      </c>
      <c r="C301" s="2" t="str">
        <f t="shared" si="4"/>
        <v>Off-Budgetary Funds - Revolving Funds - Cooperative Rehabilitation Development Fund</v>
      </c>
      <c r="D301" s="3" t="s">
        <v>1140</v>
      </c>
      <c r="E301" s="3" t="s">
        <v>1158</v>
      </c>
      <c r="F301" s="9" t="s">
        <v>1187</v>
      </c>
    </row>
    <row r="302" spans="1:6" x14ac:dyDescent="0.25">
      <c r="A302" s="11" t="str">
        <f>+CONCATENATE(Table4[[#This Row],[Funding Code]]," - ",Table4[[#This Row],[Description]])</f>
        <v>207530 - Off-Budgetary Funds - Revolving Funds - Privatization and Management Office Revolving Fund</v>
      </c>
      <c r="B302" s="2" t="s">
        <v>1514</v>
      </c>
      <c r="C302" s="2" t="str">
        <f t="shared" si="4"/>
        <v>Off-Budgetary Funds - Revolving Funds - Privatization and Management Office Revolving Fund</v>
      </c>
      <c r="D302" s="3" t="s">
        <v>1140</v>
      </c>
      <c r="E302" s="3" t="s">
        <v>1158</v>
      </c>
      <c r="F302" s="9" t="s">
        <v>1188</v>
      </c>
    </row>
    <row r="303" spans="1:6" x14ac:dyDescent="0.25">
      <c r="A303" s="11" t="str">
        <f>+CONCATENATE(Table4[[#This Row],[Funding Code]]," - ",Table4[[#This Row],[Description]])</f>
        <v>207531 - Off-Budgetary Funds - Revolving Funds - Insurance Commission Revolving Fund</v>
      </c>
      <c r="B303" s="2" t="s">
        <v>1515</v>
      </c>
      <c r="C303" s="2" t="str">
        <f t="shared" si="4"/>
        <v>Off-Budgetary Funds - Revolving Funds - Insurance Commission Revolving Fund</v>
      </c>
      <c r="D303" s="3" t="s">
        <v>1140</v>
      </c>
      <c r="E303" s="3" t="s">
        <v>1158</v>
      </c>
      <c r="F303" s="9" t="s">
        <v>1189</v>
      </c>
    </row>
    <row r="304" spans="1:6" x14ac:dyDescent="0.25">
      <c r="A304" s="11" t="str">
        <f>+CONCATENATE(Table4[[#This Row],[Funding Code]]," - ",Table4[[#This Row],[Description]])</f>
        <v>207532 - Off-Budgetary Funds - Revolving Funds - Passport Revolving Fund</v>
      </c>
      <c r="B304" s="2" t="s">
        <v>1516</v>
      </c>
      <c r="C304" s="2" t="str">
        <f t="shared" si="4"/>
        <v>Off-Budgetary Funds - Revolving Funds - Passport Revolving Fund</v>
      </c>
      <c r="D304" s="3" t="s">
        <v>1140</v>
      </c>
      <c r="E304" s="3" t="s">
        <v>1158</v>
      </c>
      <c r="F304" s="9" t="s">
        <v>1190</v>
      </c>
    </row>
    <row r="305" spans="1:6" x14ac:dyDescent="0.25">
      <c r="A305" s="11" t="str">
        <f>+CONCATENATE(Table4[[#This Row],[Funding Code]]," - ",Table4[[#This Row],[Description]])</f>
        <v>207533 - Off-Budgetary Funds - Revolving Funds - Drugs and Medicines Revolving Funds</v>
      </c>
      <c r="B305" s="2" t="s">
        <v>1517</v>
      </c>
      <c r="C305" s="2" t="str">
        <f t="shared" si="4"/>
        <v>Off-Budgetary Funds - Revolving Funds - Drugs and Medicines Revolving Funds</v>
      </c>
      <c r="D305" s="3" t="s">
        <v>1140</v>
      </c>
      <c r="E305" s="3" t="s">
        <v>1158</v>
      </c>
      <c r="F305" s="9" t="s">
        <v>1191</v>
      </c>
    </row>
    <row r="306" spans="1:6" x14ac:dyDescent="0.25">
      <c r="A306" s="11" t="str">
        <f>+CONCATENATE(Table4[[#This Row],[Funding Code]]," - ",Table4[[#This Row],[Description]])</f>
        <v>207534 - Off-Budgetary Funds - Revolving Funds - Bureau of Corrections Revolving Fund</v>
      </c>
      <c r="B306" s="2" t="s">
        <v>1518</v>
      </c>
      <c r="C306" s="2" t="str">
        <f t="shared" si="4"/>
        <v>Off-Budgetary Funds - Revolving Funds - Bureau of Corrections Revolving Fund</v>
      </c>
      <c r="D306" s="3" t="s">
        <v>1140</v>
      </c>
      <c r="E306" s="3" t="s">
        <v>1158</v>
      </c>
      <c r="F306" s="9" t="s">
        <v>1192</v>
      </c>
    </row>
    <row r="307" spans="1:6" x14ac:dyDescent="0.25">
      <c r="A307" s="11" t="str">
        <f>+CONCATENATE(Table4[[#This Row],[Funding Code]]," - ",Table4[[#This Row],[Description]])</f>
        <v>207535 - Off-Budgetary Funds - Revolving Funds - Technical Education and Skills Development Authority Revolving Fund</v>
      </c>
      <c r="B307" s="2" t="s">
        <v>1519</v>
      </c>
      <c r="C307" s="2" t="str">
        <f t="shared" si="4"/>
        <v>Off-Budgetary Funds - Revolving Funds - Technical Education and Skills Development Authority Revolving Fund</v>
      </c>
      <c r="D307" s="3" t="s">
        <v>1140</v>
      </c>
      <c r="E307" s="3" t="s">
        <v>1158</v>
      </c>
      <c r="F307" s="8" t="s">
        <v>1193</v>
      </c>
    </row>
    <row r="308" spans="1:6" x14ac:dyDescent="0.25">
      <c r="A308" s="11" t="str">
        <f>+CONCATENATE(Table4[[#This Row],[Funding Code]]," - ",Table4[[#This Row],[Description]])</f>
        <v>207536 - Off-Budgetary Funds - Revolving Funds - Philippine Veterans Affairs Office (Proper)-Proper Revolving Fund</v>
      </c>
      <c r="B308" s="2" t="s">
        <v>1520</v>
      </c>
      <c r="C308" s="2" t="str">
        <f t="shared" si="4"/>
        <v>Off-Budgetary Funds - Revolving Funds - Philippine Veterans Affairs Office (Proper)-Proper Revolving Fund</v>
      </c>
      <c r="D308" s="3" t="s">
        <v>1140</v>
      </c>
      <c r="E308" s="3" t="s">
        <v>1158</v>
      </c>
      <c r="F308" s="9" t="s">
        <v>1194</v>
      </c>
    </row>
    <row r="309" spans="1:6" x14ac:dyDescent="0.25">
      <c r="A309" s="11" t="str">
        <f>+CONCATENATE(Table4[[#This Row],[Funding Code]]," - ",Table4[[#This Row],[Description]])</f>
        <v>207537 - Off-Budgetary Funds - Revolving Funds - DPWH-OSEC Revolving Fund</v>
      </c>
      <c r="B309" s="2" t="s">
        <v>1521</v>
      </c>
      <c r="C309" s="2" t="str">
        <f t="shared" si="4"/>
        <v>Off-Budgetary Funds - Revolving Funds - DPWH-OSEC Revolving Fund</v>
      </c>
      <c r="D309" s="3" t="s">
        <v>1140</v>
      </c>
      <c r="E309" s="3" t="s">
        <v>1158</v>
      </c>
      <c r="F309" s="9" t="s">
        <v>1195</v>
      </c>
    </row>
    <row r="310" spans="1:6" x14ac:dyDescent="0.25">
      <c r="A310" s="11" t="str">
        <f>+CONCATENATE(Table4[[#This Row],[Funding Code]]," - ",Table4[[#This Row],[Description]])</f>
        <v>207538 - Off-Budgetary Funds - Revolving Funds - DOST Information and Communications Technology Office Revolving Fund</v>
      </c>
      <c r="B310" s="2" t="s">
        <v>1522</v>
      </c>
      <c r="C310" s="2" t="str">
        <f t="shared" si="4"/>
        <v>Off-Budgetary Funds - Revolving Funds - DOST Information and Communications Technology Office Revolving Fund</v>
      </c>
      <c r="D310" s="3" t="s">
        <v>1140</v>
      </c>
      <c r="E310" s="3" t="s">
        <v>1158</v>
      </c>
      <c r="F310" s="8" t="s">
        <v>1196</v>
      </c>
    </row>
    <row r="311" spans="1:6" x14ac:dyDescent="0.25">
      <c r="A311" s="11" t="str">
        <f>+CONCATENATE(Table4[[#This Row],[Funding Code]]," - ",Table4[[#This Row],[Description]])</f>
        <v xml:space="preserve">207539 - Off-Budgetary Funds - Revolving Funds - Self Employment Assistance Revolving and Settlement Fund </v>
      </c>
      <c r="B311" s="2" t="s">
        <v>1523</v>
      </c>
      <c r="C311" s="2" t="str">
        <f t="shared" si="4"/>
        <v xml:space="preserve">Off-Budgetary Funds - Revolving Funds - Self Employment Assistance Revolving and Settlement Fund </v>
      </c>
      <c r="D311" s="3" t="s">
        <v>1140</v>
      </c>
      <c r="E311" s="3" t="s">
        <v>1158</v>
      </c>
      <c r="F311" s="10" t="s">
        <v>1197</v>
      </c>
    </row>
    <row r="312" spans="1:6" x14ac:dyDescent="0.25">
      <c r="A312" s="11" t="str">
        <f>+CONCATENATE(Table4[[#This Row],[Funding Code]]," - ",Table4[[#This Row],[Description]])</f>
        <v>207540 - Off-Budgetary Funds - Revolving Funds - Intramuros Administration Revolving Fund</v>
      </c>
      <c r="B312" s="2" t="s">
        <v>1524</v>
      </c>
      <c r="C312" s="2" t="str">
        <f t="shared" si="4"/>
        <v>Off-Budgetary Funds - Revolving Funds - Intramuros Administration Revolving Fund</v>
      </c>
      <c r="D312" s="3" t="s">
        <v>1140</v>
      </c>
      <c r="E312" s="3" t="s">
        <v>1158</v>
      </c>
      <c r="F312" s="9" t="s">
        <v>1198</v>
      </c>
    </row>
    <row r="313" spans="1:6" x14ac:dyDescent="0.25">
      <c r="A313" s="11" t="str">
        <f>+CONCATENATE(Table4[[#This Row],[Funding Code]]," - ",Table4[[#This Row],[Description]])</f>
        <v>207541 - Off-Budgetary Funds - Revolving Funds - Public-Private Partnership Center of the Philippines Revolving Fund</v>
      </c>
      <c r="B313" s="2" t="s">
        <v>1525</v>
      </c>
      <c r="C313" s="2" t="str">
        <f t="shared" si="4"/>
        <v>Off-Budgetary Funds - Revolving Funds - Public-Private Partnership Center of the Philippines Revolving Fund</v>
      </c>
      <c r="D313" s="3" t="s">
        <v>1140</v>
      </c>
      <c r="E313" s="3" t="s">
        <v>1158</v>
      </c>
      <c r="F313" s="10" t="s">
        <v>1199</v>
      </c>
    </row>
    <row r="314" spans="1:6" x14ac:dyDescent="0.25">
      <c r="A314" s="11" t="str">
        <f>+CONCATENATE(Table4[[#This Row],[Funding Code]]," - ",Table4[[#This Row],[Description]])</f>
        <v>207542 - Off-Budgetary Funds - Revolving Funds - National Printing Office Revolving Fund</v>
      </c>
      <c r="B314" s="2" t="s">
        <v>1526</v>
      </c>
      <c r="C314" s="2" t="str">
        <f t="shared" si="4"/>
        <v>Off-Budgetary Funds - Revolving Funds - National Printing Office Revolving Fund</v>
      </c>
      <c r="D314" s="3" t="s">
        <v>1140</v>
      </c>
      <c r="E314" s="3" t="s">
        <v>1158</v>
      </c>
      <c r="F314" s="10" t="s">
        <v>1200</v>
      </c>
    </row>
    <row r="315" spans="1:6" x14ac:dyDescent="0.25">
      <c r="A315" s="11" t="str">
        <f>+CONCATENATE(Table4[[#This Row],[Funding Code]]," - ",Table4[[#This Row],[Description]])</f>
        <v>207543 - Off-Budgetary Funds - Revolving Funds - Student Micro-Project Loan Fund</v>
      </c>
      <c r="B315" s="2" t="s">
        <v>1527</v>
      </c>
      <c r="C315" s="2" t="str">
        <f t="shared" si="4"/>
        <v>Off-Budgetary Funds - Revolving Funds - Student Micro-Project Loan Fund</v>
      </c>
      <c r="D315" s="3" t="s">
        <v>1140</v>
      </c>
      <c r="E315" s="3" t="s">
        <v>1158</v>
      </c>
      <c r="F315" s="9" t="s">
        <v>1201</v>
      </c>
    </row>
    <row r="316" spans="1:6" x14ac:dyDescent="0.25">
      <c r="A316" s="11" t="str">
        <f>+CONCATENATE(Table4[[#This Row],[Funding Code]]," - ",Table4[[#This Row],[Description]])</f>
        <v>207544 - Off-Budgetary Funds - Revolving Funds - Film Development Council of the Philippines - Revolving Fund</v>
      </c>
      <c r="B316" s="2" t="s">
        <v>1528</v>
      </c>
      <c r="C316" s="2" t="str">
        <f t="shared" si="4"/>
        <v>Off-Budgetary Funds - Revolving Funds - Film Development Council of the Philippines - Revolving Fund</v>
      </c>
      <c r="D316" s="3" t="s">
        <v>1140</v>
      </c>
      <c r="E316" s="3" t="s">
        <v>1158</v>
      </c>
      <c r="F316" s="9" t="s">
        <v>1202</v>
      </c>
    </row>
    <row r="317" spans="1:6" x14ac:dyDescent="0.25">
      <c r="A317" s="11" t="str">
        <f>+CONCATENATE(Table4[[#This Row],[Funding Code]]," - ",Table4[[#This Row],[Description]])</f>
        <v>207545 - Off-Budgetary Funds - Revolving Funds - National Commission for Culture and Arts  Revolving Fund</v>
      </c>
      <c r="B317" s="2" t="s">
        <v>1529</v>
      </c>
      <c r="C317" s="2" t="str">
        <f t="shared" si="4"/>
        <v>Off-Budgetary Funds - Revolving Funds - National Commission for Culture and Arts  Revolving Fund</v>
      </c>
      <c r="D317" s="3" t="s">
        <v>1140</v>
      </c>
      <c r="E317" s="3" t="s">
        <v>1158</v>
      </c>
      <c r="F317" s="9" t="s">
        <v>1203</v>
      </c>
    </row>
    <row r="318" spans="1:6" x14ac:dyDescent="0.25">
      <c r="A318" s="11" t="str">
        <f>+CONCATENATE(Table4[[#This Row],[Funding Code]]," - ",Table4[[#This Row],[Description]])</f>
        <v>207546 - Off-Budgetary Funds - Revolving Funds - National Historical Commission of the Philippines Revolving Fund</v>
      </c>
      <c r="B318" s="2" t="s">
        <v>1530</v>
      </c>
      <c r="C318" s="2" t="str">
        <f t="shared" si="4"/>
        <v>Off-Budgetary Funds - Revolving Funds - National Historical Commission of the Philippines Revolving Fund</v>
      </c>
      <c r="D318" s="3" t="s">
        <v>1140</v>
      </c>
      <c r="E318" s="3" t="s">
        <v>1158</v>
      </c>
      <c r="F318" s="9" t="s">
        <v>1204</v>
      </c>
    </row>
    <row r="319" spans="1:6" x14ac:dyDescent="0.25">
      <c r="A319" s="11" t="str">
        <f>+CONCATENATE(Table4[[#This Row],[Funding Code]]," - ",Table4[[#This Row],[Description]])</f>
        <v>207547 - Off-Budgetary Funds - Revolving Funds - Civil Service Commission Revolving Fund</v>
      </c>
      <c r="B319" s="2" t="s">
        <v>1531</v>
      </c>
      <c r="C319" s="2" t="str">
        <f t="shared" si="4"/>
        <v>Off-Budgetary Funds - Revolving Funds - Civil Service Commission Revolving Fund</v>
      </c>
      <c r="D319" s="3" t="s">
        <v>1140</v>
      </c>
      <c r="E319" s="3" t="s">
        <v>1158</v>
      </c>
      <c r="F319" s="9" t="s">
        <v>1205</v>
      </c>
    </row>
    <row r="320" spans="1:6" x14ac:dyDescent="0.25">
      <c r="A320" s="11" t="str">
        <f>+CONCATENATE(Table4[[#This Row],[Funding Code]]," - ",Table4[[#This Row],[Description]])</f>
        <v>207548 - Off-Budgetary Funds - Revolving Funds - Career Executive Service Board Revolving Fund</v>
      </c>
      <c r="B320" s="2" t="s">
        <v>1532</v>
      </c>
      <c r="C320" s="2" t="str">
        <f t="shared" si="4"/>
        <v>Off-Budgetary Funds - Revolving Funds - Career Executive Service Board Revolving Fund</v>
      </c>
      <c r="D320" s="3" t="s">
        <v>1140</v>
      </c>
      <c r="E320" s="3" t="s">
        <v>1158</v>
      </c>
      <c r="F320" s="9" t="s">
        <v>1206</v>
      </c>
    </row>
    <row r="321" spans="1:6" x14ac:dyDescent="0.25">
      <c r="A321" s="11" t="str">
        <f>+CONCATENATE(Table4[[#This Row],[Funding Code]]," - ",Table4[[#This Row],[Description]])</f>
        <v>207549 - Off-Budgetary Funds - Revolving Funds - Commission on Audit Revolving Fund</v>
      </c>
      <c r="B321" s="2" t="s">
        <v>1533</v>
      </c>
      <c r="C321" s="2" t="str">
        <f t="shared" si="4"/>
        <v>Off-Budgetary Funds - Revolving Funds - Commission on Audit Revolving Fund</v>
      </c>
      <c r="D321" s="3" t="s">
        <v>1140</v>
      </c>
      <c r="E321" s="3" t="s">
        <v>1158</v>
      </c>
      <c r="F321" s="9" t="s">
        <v>1207</v>
      </c>
    </row>
    <row r="322" spans="1:6" x14ac:dyDescent="0.25">
      <c r="A322" s="11" t="str">
        <f>+CONCATENATE(Table4[[#This Row],[Funding Code]]," - ",Table4[[#This Row],[Description]])</f>
        <v>207550 - Off-Budgetary Funds - Revolving Funds - Others</v>
      </c>
      <c r="B322" s="2" t="s">
        <v>1534</v>
      </c>
      <c r="C322" s="2" t="str">
        <f t="shared" ref="C322:C327" si="5">+CONCATENATE(D322," - ",E322," - ",F322)</f>
        <v>Off-Budgetary Funds - Revolving Funds - Others</v>
      </c>
      <c r="D322" s="3" t="s">
        <v>1140</v>
      </c>
      <c r="E322" s="3" t="s">
        <v>1158</v>
      </c>
      <c r="F322" s="9" t="s">
        <v>1139</v>
      </c>
    </row>
    <row r="323" spans="1:6" x14ac:dyDescent="0.25">
      <c r="A323" s="11" t="str">
        <f>+CONCATENATE(Table4[[#This Row],[Funding Code]]," - ",Table4[[#This Row],[Description]])</f>
        <v>300000 - Custodial Fund - Custodial Fund - Custodial Fund</v>
      </c>
      <c r="B323" s="2" t="s">
        <v>1535</v>
      </c>
      <c r="C323" s="2" t="str">
        <f t="shared" si="5"/>
        <v>Custodial Fund - Custodial Fund - Custodial Fund</v>
      </c>
      <c r="D323" s="3" t="s">
        <v>1208</v>
      </c>
      <c r="E323" s="3" t="s">
        <v>1208</v>
      </c>
      <c r="F323" s="3" t="s">
        <v>1208</v>
      </c>
    </row>
    <row r="324" spans="1:6" x14ac:dyDescent="0.25">
      <c r="A324" s="11" t="str">
        <f>+CONCATENATE(Table4[[#This Row],[Funding Code]]," - ",Table4[[#This Row],[Description]])</f>
        <v xml:space="preserve">308000 - Custodial Fund - Trust Receipts  - Trust Receipts </v>
      </c>
      <c r="B324" s="2" t="s">
        <v>1536</v>
      </c>
      <c r="C324" s="2" t="str">
        <f t="shared" si="5"/>
        <v xml:space="preserve">Custodial Fund - Trust Receipts  - Trust Receipts </v>
      </c>
      <c r="D324" s="3" t="s">
        <v>1208</v>
      </c>
      <c r="E324" s="3" t="s">
        <v>1209</v>
      </c>
      <c r="F324" s="3" t="s">
        <v>1209</v>
      </c>
    </row>
    <row r="325" spans="1:6" x14ac:dyDescent="0.25">
      <c r="A325" s="11" t="str">
        <f>+CONCATENATE(Table4[[#This Row],[Funding Code]]," - ",Table4[[#This Row],[Description]])</f>
        <v>308601 - Custodial Fund - Trust Receipts  - Inter-Agency Transferrred Funds (IATF)</v>
      </c>
      <c r="B325" s="2" t="s">
        <v>1537</v>
      </c>
      <c r="C325" s="2" t="str">
        <f t="shared" si="5"/>
        <v>Custodial Fund - Trust Receipts  - Inter-Agency Transferrred Funds (IATF)</v>
      </c>
      <c r="D325" s="3" t="s">
        <v>1208</v>
      </c>
      <c r="E325" s="3" t="s">
        <v>1209</v>
      </c>
      <c r="F325" s="6" t="s">
        <v>1210</v>
      </c>
    </row>
    <row r="326" spans="1:6" x14ac:dyDescent="0.25">
      <c r="A326" s="11" t="str">
        <f>+CONCATENATE(Table4[[#This Row],[Funding Code]]," - ",Table4[[#This Row],[Description]])</f>
        <v xml:space="preserve">308602 - Custodial Fund - Trust Receipts  - Receipts Deposited with the National Treasury other than IATF </v>
      </c>
      <c r="B326" s="2" t="s">
        <v>1538</v>
      </c>
      <c r="C326" s="2" t="str">
        <f t="shared" si="5"/>
        <v xml:space="preserve">Custodial Fund - Trust Receipts  - Receipts Deposited with the National Treasury other than IATF </v>
      </c>
      <c r="D326" s="3" t="s">
        <v>1208</v>
      </c>
      <c r="E326" s="3" t="s">
        <v>1209</v>
      </c>
      <c r="F326" s="6" t="s">
        <v>1211</v>
      </c>
    </row>
    <row r="327" spans="1:6" x14ac:dyDescent="0.25">
      <c r="A327" s="11" t="str">
        <f>+CONCATENATE(Table4[[#This Row],[Funding Code]]," - ",Table4[[#This Row],[Description]])</f>
        <v>308603 - Custodial Fund - Trust Receipts  - Receipts Deposited with Authorized Government Depository Banks (AGDB)</v>
      </c>
      <c r="B327" s="2" t="s">
        <v>1539</v>
      </c>
      <c r="C327" s="2" t="str">
        <f t="shared" si="5"/>
        <v>Custodial Fund - Trust Receipts  - Receipts Deposited with Authorized Government Depository Banks (AGDB)</v>
      </c>
      <c r="D327" s="3" t="s">
        <v>1208</v>
      </c>
      <c r="E327" s="3" t="s">
        <v>1209</v>
      </c>
      <c r="F327" s="8" t="s">
        <v>1212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2" sqref="C2"/>
    </sheetView>
  </sheetViews>
  <sheetFormatPr defaultRowHeight="15" x14ac:dyDescent="0.25"/>
  <cols>
    <col min="1" max="1" width="13.140625" customWidth="1"/>
    <col min="2" max="2" width="47.140625" bestFit="1" customWidth="1"/>
    <col min="3" max="3" width="14.140625" customWidth="1"/>
  </cols>
  <sheetData>
    <row r="1" spans="1:3" x14ac:dyDescent="0.25">
      <c r="A1" t="s">
        <v>1572</v>
      </c>
      <c r="B1" t="s">
        <v>1573</v>
      </c>
      <c r="C1" t="s">
        <v>1574</v>
      </c>
    </row>
    <row r="2" spans="1:3" x14ac:dyDescent="0.25">
      <c r="A2" t="s">
        <v>1559</v>
      </c>
      <c r="B2" t="s">
        <v>1546</v>
      </c>
      <c r="C2" t="str">
        <f>+CONCATENATE(Table5[[#This Row],[code]]," - ",Table5[[#This Row],[description]])</f>
        <v>0300010 - Regional Office X - Proper</v>
      </c>
    </row>
    <row r="3" spans="1:3" x14ac:dyDescent="0.25">
      <c r="A3" t="s">
        <v>1560</v>
      </c>
      <c r="B3" t="s">
        <v>1547</v>
      </c>
      <c r="C3" t="str">
        <f>+CONCATENATE(Table5[[#This Row],[code]]," - ",Table5[[#This Row],[description]])</f>
        <v>1800147 - Bukidnon 1st District Engineering Office</v>
      </c>
    </row>
    <row r="4" spans="1:3" x14ac:dyDescent="0.25">
      <c r="A4" t="s">
        <v>1561</v>
      </c>
      <c r="B4" t="s">
        <v>1548</v>
      </c>
      <c r="C4" t="str">
        <f>+CONCATENATE(Table5[[#This Row],[code]]," - ",Table5[[#This Row],[description]])</f>
        <v>1800148 - Bukidnon 2nd District Engineering Office</v>
      </c>
    </row>
    <row r="5" spans="1:3" x14ac:dyDescent="0.25">
      <c r="A5" t="s">
        <v>1562</v>
      </c>
      <c r="B5" t="s">
        <v>1549</v>
      </c>
      <c r="C5" t="str">
        <f>+CONCATENATE(Table5[[#This Row],[code]]," - ",Table5[[#This Row],[description]])</f>
        <v>1800149 - Bukidnon 3rd District Engineering Office</v>
      </c>
    </row>
    <row r="6" spans="1:3" x14ac:dyDescent="0.25">
      <c r="A6" t="s">
        <v>1563</v>
      </c>
      <c r="B6" t="s">
        <v>1550</v>
      </c>
      <c r="C6" t="str">
        <f>+CONCATENATE(Table5[[#This Row],[code]]," - ",Table5[[#This Row],[description]])</f>
        <v>1800150 - Cagayan de Oro City 1st District Engineering Office</v>
      </c>
    </row>
    <row r="7" spans="1:3" x14ac:dyDescent="0.25">
      <c r="A7" t="s">
        <v>1564</v>
      </c>
      <c r="B7" t="s">
        <v>1551</v>
      </c>
      <c r="C7" t="str">
        <f>+CONCATENATE(Table5[[#This Row],[code]]," - ",Table5[[#This Row],[description]])</f>
        <v>1800151 - Cagayan de Oro City 2nd District Engineering Office</v>
      </c>
    </row>
    <row r="8" spans="1:3" x14ac:dyDescent="0.25">
      <c r="A8" t="s">
        <v>1565</v>
      </c>
      <c r="B8" t="s">
        <v>1552</v>
      </c>
      <c r="C8" t="str">
        <f>+CONCATENATE(Table5[[#This Row],[code]]," - ",Table5[[#This Row],[description]])</f>
        <v>1800152 - Camiguin District Engineering Office</v>
      </c>
    </row>
    <row r="9" spans="1:3" x14ac:dyDescent="0.25">
      <c r="A9" t="s">
        <v>1566</v>
      </c>
      <c r="B9" t="s">
        <v>1553</v>
      </c>
      <c r="C9" t="str">
        <f>+CONCATENATE(Table5[[#This Row],[code]]," - ",Table5[[#This Row],[description]])</f>
        <v>1800153 - Lanao del Norte 1st District Engineering Office</v>
      </c>
    </row>
    <row r="10" spans="1:3" x14ac:dyDescent="0.25">
      <c r="A10" t="s">
        <v>1567</v>
      </c>
      <c r="B10" t="s">
        <v>1554</v>
      </c>
      <c r="C10" t="str">
        <f>+CONCATENATE(Table5[[#This Row],[code]]," - ",Table5[[#This Row],[description]])</f>
        <v>1800154 - Lanao del Norte 2nd District Engineering Office</v>
      </c>
    </row>
    <row r="11" spans="1:3" x14ac:dyDescent="0.25">
      <c r="A11" t="s">
        <v>1568</v>
      </c>
      <c r="B11" t="s">
        <v>1555</v>
      </c>
      <c r="C11" t="str">
        <f>+CONCATENATE(Table5[[#This Row],[code]]," - ",Table5[[#This Row],[description]])</f>
        <v>1800155 - Misamis Occidental District Engineering Office</v>
      </c>
    </row>
    <row r="12" spans="1:3" x14ac:dyDescent="0.25">
      <c r="A12" t="s">
        <v>1569</v>
      </c>
      <c r="B12" t="s">
        <v>1556</v>
      </c>
      <c r="C12" t="str">
        <f>+CONCATENATE(Table5[[#This Row],[code]]," - ",Table5[[#This Row],[description]])</f>
        <v>1800156 - Misamis Occidental 2nd District Engineering Office</v>
      </c>
    </row>
    <row r="13" spans="1:3" x14ac:dyDescent="0.25">
      <c r="A13" t="s">
        <v>1570</v>
      </c>
      <c r="B13" t="s">
        <v>1557</v>
      </c>
      <c r="C13" t="str">
        <f>+CONCATENATE(Table5[[#This Row],[code]]," - ",Table5[[#This Row],[description]])</f>
        <v>1800157 - Misamis Oriental 1st District Engineering Office</v>
      </c>
    </row>
    <row r="14" spans="1:3" x14ac:dyDescent="0.25">
      <c r="A14" t="s">
        <v>1571</v>
      </c>
      <c r="B14" t="s">
        <v>1558</v>
      </c>
      <c r="C14" t="str">
        <f>+CONCATENATE(Table5[[#This Row],[code]]," - ",Table5[[#This Row],[description]])</f>
        <v>1800158 - Misamis Oriental 2nd District Engineering Office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ORS,BURS</vt:lpstr>
      <vt:lpstr>DV</vt:lpstr>
      <vt:lpstr>Sheet4</vt:lpstr>
      <vt:lpstr>FundingSource</vt:lpstr>
      <vt:lpstr>OrganizationFile</vt:lpstr>
      <vt:lpstr>Office_of_the_Schools_Division_Superintendent</vt:lpstr>
      <vt:lpstr>DV!Print_Area</vt:lpstr>
      <vt:lpstr>'ORS,BURS'!Print_Area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TRNG13</dc:creator>
  <cp:lastModifiedBy>Rosalejos</cp:lastModifiedBy>
  <cp:lastPrinted>2016-02-10T00:22:42Z</cp:lastPrinted>
  <dcterms:created xsi:type="dcterms:W3CDTF">2014-01-03T04:21:02Z</dcterms:created>
  <dcterms:modified xsi:type="dcterms:W3CDTF">2016-02-10T00:32:55Z</dcterms:modified>
</cp:coreProperties>
</file>